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Kolejové brzdy" sheetId="2" r:id="rId2"/>
    <sheet name="SO 01 - Správa trati" sheetId="3" r:id="rId3"/>
    <sheet name="VON - Vedlejší a ostatní ...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 01 - Kolejové brzdy'!$C$79:$K$92</definedName>
    <definedName name="_xlnm.Print_Area" localSheetId="1">'PS 01 - Kolejové brzdy'!$C$4:$J$39,'PS 01 - Kolejové brzdy'!$C$45:$J$61,'PS 01 - Kolejové brzdy'!$C$67:$K$92</definedName>
    <definedName name="_xlnm.Print_Titles" localSheetId="1">'PS 01 - Kolejové brzdy'!$79:$79</definedName>
    <definedName name="_xlnm._FilterDatabase" localSheetId="2" hidden="1">'SO 01 - Správa trati'!$C$80:$K$114</definedName>
    <definedName name="_xlnm.Print_Area" localSheetId="2">'SO 01 - Správa trati'!$C$4:$J$39,'SO 01 - Správa trati'!$C$45:$J$62,'SO 01 - Správa trati'!$C$68:$K$114</definedName>
    <definedName name="_xlnm.Print_Titles" localSheetId="2">'SO 01 - Správa trati'!$80:$80</definedName>
    <definedName name="_xlnm._FilterDatabase" localSheetId="3" hidden="1">'VON - Vedlejší a ostatní ...'!$C$81:$K$101</definedName>
    <definedName name="_xlnm.Print_Area" localSheetId="3">'VON - Vedlejší a ostatní ...'!$C$4:$J$39,'VON - Vedlejší a ostatní ...'!$C$45:$J$63,'VON - Vedlejší a ostatní ...'!$C$69:$K$101</definedName>
    <definedName name="_xlnm.Print_Titles" localSheetId="3">'VON - Vedlejší a ostatní ...'!$81:$81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3" r="J37"/>
  <c r="J36"/>
  <c i="1" r="AY56"/>
  <c i="3" r="J35"/>
  <c i="1" r="AX56"/>
  <c i="3"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2" r="J37"/>
  <c r="J36"/>
  <c i="1" r="AY55"/>
  <c i="2" r="J35"/>
  <c i="1" r="AX55"/>
  <c i="2"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" r="L50"/>
  <c r="AM50"/>
  <c r="AM49"/>
  <c r="L49"/>
  <c r="AM47"/>
  <c r="L47"/>
  <c r="L45"/>
  <c r="L44"/>
  <c i="2" r="BK91"/>
  <c i="1" r="AS54"/>
  <c i="2" r="BK86"/>
  <c r="BK90"/>
  <c r="J88"/>
  <c r="J85"/>
  <c i="3" r="J111"/>
  <c r="J108"/>
  <c r="J95"/>
  <c r="BK86"/>
  <c r="BK107"/>
  <c r="BK100"/>
  <c r="J91"/>
  <c r="BK87"/>
  <c r="BK113"/>
  <c r="BK106"/>
  <c r="J105"/>
  <c r="J100"/>
  <c r="BK95"/>
  <c r="J93"/>
  <c r="BK89"/>
  <c r="BK112"/>
  <c r="BK105"/>
  <c r="J103"/>
  <c r="BK96"/>
  <c r="J88"/>
  <c r="J85"/>
  <c i="4" r="BK94"/>
  <c r="BK84"/>
  <c r="J100"/>
  <c r="J91"/>
  <c r="BK87"/>
  <c r="J98"/>
  <c r="BK96"/>
  <c r="J94"/>
  <c r="BK91"/>
  <c r="J85"/>
  <c i="2" r="BK88"/>
  <c r="J92"/>
  <c r="J87"/>
  <c r="J82"/>
  <c r="BK87"/>
  <c r="BK82"/>
  <c i="3" r="BK109"/>
  <c r="J97"/>
  <c r="J84"/>
  <c r="BK103"/>
  <c r="J89"/>
  <c r="J109"/>
  <c r="J104"/>
  <c r="BK97"/>
  <c r="J92"/>
  <c r="BK85"/>
  <c r="J110"/>
  <c r="J102"/>
  <c r="BK92"/>
  <c r="BK84"/>
  <c i="4" r="BK85"/>
  <c r="J92"/>
  <c r="J101"/>
  <c r="J97"/>
  <c r="BK88"/>
  <c r="BK99"/>
  <c r="BK95"/>
  <c r="BK89"/>
  <c i="2" r="J83"/>
  <c r="J90"/>
  <c r="BK84"/>
  <c r="BK92"/>
  <c r="J86"/>
  <c i="3" r="J113"/>
  <c r="J101"/>
  <c r="J94"/>
  <c r="BK108"/>
  <c r="BK99"/>
  <c r="BK90"/>
  <c r="J112"/>
  <c r="BK98"/>
  <c r="BK94"/>
  <c r="BK91"/>
  <c r="J114"/>
  <c r="BK104"/>
  <c r="J99"/>
  <c r="J86"/>
  <c i="4" r="J96"/>
  <c r="J87"/>
  <c r="J99"/>
  <c r="J89"/>
  <c r="BK101"/>
  <c r="BK97"/>
  <c r="BK92"/>
  <c r="J84"/>
  <c i="2" r="BK85"/>
  <c r="J91"/>
  <c r="J89"/>
  <c r="BK83"/>
  <c r="BK89"/>
  <c r="J84"/>
  <c i="3" r="BK110"/>
  <c r="J98"/>
  <c r="BK88"/>
  <c r="J106"/>
  <c r="BK93"/>
  <c r="BK114"/>
  <c r="J107"/>
  <c r="BK102"/>
  <c r="J96"/>
  <c r="J90"/>
  <c r="BK111"/>
  <c r="BK101"/>
  <c r="J87"/>
  <c i="4" r="BK100"/>
  <c r="J88"/>
  <c r="BK98"/>
  <c r="J86"/>
  <c r="J95"/>
  <c r="BK86"/>
  <c i="2" l="1" r="BK81"/>
  <c r="J81"/>
  <c r="J60"/>
  <c i="3" r="BK83"/>
  <c r="J83"/>
  <c r="J61"/>
  <c i="2" r="P81"/>
  <c r="P80"/>
  <c i="1" r="AU55"/>
  <c i="3" r="T83"/>
  <c r="T82"/>
  <c r="T81"/>
  <c i="2" r="T81"/>
  <c r="T80"/>
  <c i="3" r="P83"/>
  <c r="P82"/>
  <c r="P81"/>
  <c i="1" r="AU56"/>
  <c i="2" r="R81"/>
  <c r="R80"/>
  <c i="3" r="R83"/>
  <c r="R82"/>
  <c r="R81"/>
  <c i="4" r="BK90"/>
  <c r="J90"/>
  <c r="J61"/>
  <c r="P90"/>
  <c r="P83"/>
  <c r="P82"/>
  <c i="1" r="AU57"/>
  <c i="4" r="R90"/>
  <c r="R83"/>
  <c r="R82"/>
  <c r="T90"/>
  <c r="T83"/>
  <c r="T82"/>
  <c r="BK93"/>
  <c r="J93"/>
  <c r="J62"/>
  <c r="P93"/>
  <c r="R93"/>
  <c r="T93"/>
  <c r="BK83"/>
  <c r="J83"/>
  <c r="J60"/>
  <c i="3" r="BK82"/>
  <c r="J82"/>
  <c r="J60"/>
  <c i="4" r="J52"/>
  <c r="E72"/>
  <c r="F79"/>
  <c r="BE92"/>
  <c r="BE94"/>
  <c r="BE98"/>
  <c r="BE99"/>
  <c r="BE100"/>
  <c r="BE101"/>
  <c r="BE85"/>
  <c r="BE86"/>
  <c r="BE88"/>
  <c r="BE91"/>
  <c r="BE96"/>
  <c r="BE84"/>
  <c r="BE87"/>
  <c r="BE89"/>
  <c r="BE95"/>
  <c r="BE97"/>
  <c i="2" r="BK80"/>
  <c r="J80"/>
  <c r="J59"/>
  <c i="3" r="E71"/>
  <c r="BE86"/>
  <c r="BE93"/>
  <c r="BE98"/>
  <c r="BE107"/>
  <c r="BE113"/>
  <c r="J52"/>
  <c r="F55"/>
  <c r="BE84"/>
  <c r="BE87"/>
  <c r="BE88"/>
  <c r="BE91"/>
  <c r="BE94"/>
  <c r="BE100"/>
  <c r="BE101"/>
  <c r="BE103"/>
  <c r="BE106"/>
  <c r="BE108"/>
  <c r="BE112"/>
  <c r="BE85"/>
  <c r="BE95"/>
  <c r="BE96"/>
  <c r="BE97"/>
  <c r="BE102"/>
  <c r="BE104"/>
  <c r="BE109"/>
  <c r="BE110"/>
  <c r="BE111"/>
  <c r="BE89"/>
  <c r="BE90"/>
  <c r="BE92"/>
  <c r="BE99"/>
  <c r="BE105"/>
  <c r="BE114"/>
  <c i="2" r="J74"/>
  <c r="F77"/>
  <c r="BE85"/>
  <c r="BE86"/>
  <c r="BE89"/>
  <c r="BE91"/>
  <c r="BE84"/>
  <c r="BE90"/>
  <c r="E48"/>
  <c r="BE82"/>
  <c r="BE83"/>
  <c r="BE88"/>
  <c r="BE87"/>
  <c r="BE92"/>
  <c r="F36"/>
  <c i="1" r="BC55"/>
  <c i="3" r="F36"/>
  <c i="1" r="BC56"/>
  <c i="4" r="F35"/>
  <c i="1" r="BB57"/>
  <c i="2" r="F35"/>
  <c i="1" r="BB55"/>
  <c i="3" r="F34"/>
  <c i="1" r="BA56"/>
  <c i="4" r="F34"/>
  <c i="1" r="BA57"/>
  <c i="4" r="J34"/>
  <c i="1" r="AW57"/>
  <c i="2" r="F34"/>
  <c i="1" r="BA55"/>
  <c i="3" r="J34"/>
  <c i="1" r="AW56"/>
  <c i="4" r="F36"/>
  <c i="1" r="BC57"/>
  <c i="2" r="F37"/>
  <c i="1" r="BD55"/>
  <c i="2" r="J34"/>
  <c i="1" r="AW55"/>
  <c i="3" r="F35"/>
  <c i="1" r="BB56"/>
  <c i="3" r="F37"/>
  <c i="1" r="BD56"/>
  <c i="4" r="F37"/>
  <c i="1" r="BD57"/>
  <c i="4" l="1" r="BK82"/>
  <c r="J82"/>
  <c r="J59"/>
  <c i="3" r="BK81"/>
  <c r="J81"/>
  <c r="J59"/>
  <c i="2" r="J33"/>
  <c i="1" r="AV55"/>
  <c r="AT55"/>
  <c r="BA54"/>
  <c r="AW54"/>
  <c r="AK30"/>
  <c r="AU54"/>
  <c i="3" r="J33"/>
  <c i="1" r="AV56"/>
  <c r="AT56"/>
  <c r="BD54"/>
  <c r="W33"/>
  <c r="BC54"/>
  <c r="AY54"/>
  <c i="2" r="F33"/>
  <c i="1" r="AZ55"/>
  <c i="4" r="F33"/>
  <c i="1" r="AZ57"/>
  <c i="2" r="J30"/>
  <c i="1" r="AG55"/>
  <c i="3" r="F33"/>
  <c i="1" r="AZ56"/>
  <c i="4" r="J33"/>
  <c i="1" r="AV57"/>
  <c r="AT57"/>
  <c r="BB54"/>
  <c r="W31"/>
  <c l="1" r="AN55"/>
  <c i="2" r="J39"/>
  <c i="4" r="J30"/>
  <c i="1" r="AG57"/>
  <c r="AX54"/>
  <c i="3" r="J30"/>
  <c i="1" r="AG56"/>
  <c r="AN56"/>
  <c r="W30"/>
  <c r="W32"/>
  <c r="AZ54"/>
  <c r="W29"/>
  <c i="4" l="1" r="J39"/>
  <c i="3" r="J39"/>
  <c i="1" r="AN57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<sst xmlns="http://schemas.openxmlformats.org/spreadsheetml/2006/main">
  <si>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</si>
  <si>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</si>
  <si>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</si>
  <si>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</si>
  <si>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</si>
  <si>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{e1c53959-5775-4055-97cf-7893ad16b17d}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</si>
  <si>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</si>
  <si>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</si>
  <si>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</si>
  <si>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</si>
  <si>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</si>
  <si>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</si>
  <si>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</si>
  <si>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</si>
  <si>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20210924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</si>
  <si>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</si>
  <si>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</si>
  <si>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kolejových brzd v žst. Český Těšín obvod st. 1-FINAL</t>
  </si>
  <si>
    <t>KSO:</t>
  </si>
  <si>
    <t>824</t>
  </si>
  <si>
    <t>CC-CZ:</t>
  </si>
  <si>
    <t/>
  </si>
  <si>
    <t>Místo:</t>
  </si>
  <si>
    <t>ŽST Český Těšín</t>
  </si>
  <si>
    <t>Datum:</t>
  </si>
  <si>
    <t>24. 9. 2021</t>
  </si>
  <si>
    <t>Zadavatel:</t>
  </si>
  <si>
    <t>IČ:</t>
  </si>
  <si>
    <t xml:space="preserve"> 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</si>
  <si>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</si>
  <si>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</si>
  <si>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</si>
  <si>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</si>
  <si>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</si>
  <si>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</si>
  <si>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</si>
  <si>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 xml:space="preserve"> Ing. Michaela Hodulová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</si>
  <si>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</si>
  <si>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</si>
  <si>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</si>
  <si>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</si>
  <si>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</si>
  <si>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</si>
  <si>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</si>
  <si>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</si>
  <si>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</si>
  <si>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</si>
  <si>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</si>
  <si>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</si>
  <si>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</si>
  <si>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</si>
  <si>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</si>
  <si>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</si>
  <si>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</si>
  <si>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</si>
  <si>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</si>
  <si>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</si>
  <si>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</si>
  <si>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</si>
  <si>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</si>
  <si>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</si>
  <si>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</si>
  <si>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</si>
  <si>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</si>
  <si>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</si>
  <si>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</si>
  <si>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</si>
  <si>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</si>
  <si>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</si>
  <si>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</si>
  <si>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</si>
  <si>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</si>
  <si>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</si>
  <si>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</si>
  <si>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</si>
  <si>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</si>
  <si>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</si>
  <si>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</si>
  <si>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</si>
  <si>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Kolejové brzdy</t>
  </si>
  <si>
    <t>PRO</t>
  </si>
  <si>
    <t>1</t>
  </si>
  <si>
    <t>{8ff0a571-db8c-45dc-99f4-95970121f780}</t>
  </si>
  <si>
    <t>2</t>
  </si>
  <si>
    <t>SO 01</t>
  </si>
  <si>
    <t>Správa trati</t>
  </si>
  <si>
    <t>STA</t>
  </si>
  <si>
    <t>{c7ec0e4c-8950-44cc-8837-c9391805cd6e}</t>
  </si>
  <si>
    <t>VON</t>
  </si>
  <si>
    <t>Vedlejší a ostatní náklady</t>
  </si>
  <si>
    <t>{4467449b-c79d-48a5-a34a-99b09cb054bc}</t>
  </si>
  <si>
    <t>KRYCÍ LIST SOUPISU PRACÍ</t>
  </si>
  <si>
    <t>Objekt:</t>
  </si>
  <si>
    <t>PS 01 - Kolejové brzdy</t>
  </si>
  <si>
    <t>žst. Český Těšín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</si>
  <si>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</si>
  <si>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</si>
  <si>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</si>
  <si>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</si>
  <si>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</si>
  <si>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</si>
  <si>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</si>
  <si>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</si>
  <si>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</si>
  <si>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</si>
  <si>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</si>
  <si>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</si>
  <si>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</si>
  <si>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</si>
  <si>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</si>
  <si>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</si>
  <si>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</si>
  <si>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</si>
  <si>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</si>
  <si>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</si>
  <si>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</si>
  <si>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</si>
  <si>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</si>
  <si>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7591815012</t>
  </si>
  <si>
    <t>Montáž kolejové brzdy JKB 5-článků - určení místa umístění, usazení KB na lože, připojení k rozvodům vzduchu, kontrola ovládání, provozní ošetření mazivy, případný nátěr, seřízení a přezkoušení</t>
  </si>
  <si>
    <t>kus</t>
  </si>
  <si>
    <t>Sborník UOŽI 01 2021</t>
  </si>
  <si>
    <t>465837454</t>
  </si>
  <si>
    <t>M</t>
  </si>
  <si>
    <t>7591810010</t>
  </si>
  <si>
    <t>Kolejové brzdy JKB mechanická část 5 článkové kolejové brzdy JKB-GO, součástí je koncový nosník L/P, střední nosník, koncová lišta L/P, střední lišta, přídržný šroub nosníku, kámen matice, šrouby k lištám, pojistka přídržného šroubu, ostatní</t>
  </si>
  <si>
    <t>128</t>
  </si>
  <si>
    <t>1752802000</t>
  </si>
  <si>
    <t>3</t>
  </si>
  <si>
    <t>7591810014</t>
  </si>
  <si>
    <t>Kolejové brzdy JKB podpěrná skupina 5 článkové kolejové brzdy JKB-GO, součástí je kozlík s úkosem, kozlík přídržnice s úkosem, mostnice pro podpěrnou skupiny kozlíků s úkosem, ostatní spojovací materiál</t>
  </si>
  <si>
    <t>-744896886</t>
  </si>
  <si>
    <t>7591810030</t>
  </si>
  <si>
    <t>Kolejové brzdy JKB vodicí skupina 5 článkové kolejové brzdy JKB-GO součástí je přídržnice, kolejnice, koncový pražec, podkladnice žebrovaná, podkladnice, svěrka a ostatní spojovací materiál</t>
  </si>
  <si>
    <t>-1938492194</t>
  </si>
  <si>
    <t>5</t>
  </si>
  <si>
    <t>7591810038</t>
  </si>
  <si>
    <t xml:space="preserve">Kolejové brzdy JKB brzdná skupina JKB-GO, součástí je vrchní jednoramenná páka, spodní dvojramenná páka, ložisko L/P, tlumič páky, spojovací třmen, čep páky pístu brzdného válce, seřizovací šroub  a ostatní spojovací materiál</t>
  </si>
  <si>
    <t>1682891533</t>
  </si>
  <si>
    <t>6</t>
  </si>
  <si>
    <t>7591810044</t>
  </si>
  <si>
    <t>Kolejové brzdy JKB rozvody vzduchu mezi kompresorem a jednotkou ovládací soupravy 5 článkové kolejové brzdy JKB, součástí je trubka rozvodného potrubí, nátrubek, deska základny, podpěra, držák, čep a ostatní spojovací materiál</t>
  </si>
  <si>
    <t>2092372228</t>
  </si>
  <si>
    <t>7</t>
  </si>
  <si>
    <t>7591810048</t>
  </si>
  <si>
    <t>Kolejové brzdy JKB válec JKB-GO,dvoukomorový pneumatický válec po GO</t>
  </si>
  <si>
    <t>-1677720464</t>
  </si>
  <si>
    <t>8</t>
  </si>
  <si>
    <t>7591810052</t>
  </si>
  <si>
    <t>Kolejové brzdy JKB odfukovací hrdlo JKB-GO, sestava tělesa šroubení a pístu po GO</t>
  </si>
  <si>
    <t>1889629070</t>
  </si>
  <si>
    <t>9</t>
  </si>
  <si>
    <t>7591810086</t>
  </si>
  <si>
    <t>Kolejové brzdy JKB spojovací hadice JKB, vysokotlaká hadice s ocelovými koncovkami</t>
  </si>
  <si>
    <t>1568618403</t>
  </si>
  <si>
    <t>10</t>
  </si>
  <si>
    <t>7591810088</t>
  </si>
  <si>
    <t>Kolejové brzdy JKB tendrová hadice JKB, vysokotlaká hadice s ocelovými koncovkami</t>
  </si>
  <si>
    <t>970634702</t>
  </si>
  <si>
    <t>11</t>
  </si>
  <si>
    <t>7591817012</t>
  </si>
  <si>
    <t>Demontáž kolejové brzdy JKB 5-článků - demontáž KB, odpojení KB od vzduchového rozvodu, vyjmutí z lože</t>
  </si>
  <si>
    <t>840090749</t>
  </si>
  <si>
    <t>SO 01 - Správa trati</t>
  </si>
  <si>
    <t>HSV - Práce a dodávky HSV</t>
  </si>
  <si>
    <t xml:space="preserve">    5 - Komunikace pozemní</t>
  </si>
  <si>
    <t>HSV</t>
  </si>
  <si>
    <t>Práce a dodávky HSV</t>
  </si>
  <si>
    <t>Komunikace pozemní</t>
  </si>
  <si>
    <t>5905025010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</si>
  <si>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</si>
  <si>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m3</t>
  </si>
  <si>
    <t>-1578080945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</si>
  <si>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</si>
  <si>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</si>
  <si>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-821604853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</si>
  <si>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</si>
  <si>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</si>
  <si>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-1712115851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</si>
  <si>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</si>
  <si>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</si>
  <si>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m2</t>
  </si>
  <si>
    <t>-1016150699</t>
  </si>
  <si>
    <t>5956101005</t>
  </si>
  <si>
    <t>Pražec dřevěný příčný nevystrojený dub 2600x260x150 mm</t>
  </si>
  <si>
    <t>-2061872986</t>
  </si>
  <si>
    <t>5956110000</t>
  </si>
  <si>
    <t>Podpory kolejových brzd dub</t>
  </si>
  <si>
    <t>-1468929277</t>
  </si>
  <si>
    <t>5955101000</t>
  </si>
  <si>
    <t>Kamenivo drcené štěrk frakce 31,5/63 třídy BI</t>
  </si>
  <si>
    <t>t</t>
  </si>
  <si>
    <t>-1467288441</t>
  </si>
  <si>
    <t>5955101030</t>
  </si>
  <si>
    <t>Kamenivo drcené drť frakce 8/16</t>
  </si>
  <si>
    <t>1296751356</t>
  </si>
  <si>
    <t>5958158070</t>
  </si>
  <si>
    <t>Podložka polyetylenová pod podkladnici 380/160/2 (S4, R4)</t>
  </si>
  <si>
    <t>-180930557</t>
  </si>
  <si>
    <t>5958158005</t>
  </si>
  <si>
    <t xml:space="preserve">Podložka pryžová pod patu kolejnice S49  183/126/6</t>
  </si>
  <si>
    <t>-1639167105</t>
  </si>
  <si>
    <t>5958128010</t>
  </si>
  <si>
    <t>Komplety ŽS 4 (šroub RS 1, matice M 24, podložka Fe6, svěrka ŽS4)</t>
  </si>
  <si>
    <t>1296521110</t>
  </si>
  <si>
    <t>12</t>
  </si>
  <si>
    <t>7591810106</t>
  </si>
  <si>
    <t>Kolejové brzdy JKB svěrka JKB, ocelový odlitek</t>
  </si>
  <si>
    <t>948842163</t>
  </si>
  <si>
    <t>7591810108</t>
  </si>
  <si>
    <t>Kolejové brzdy JKB šroub svěrkový, pérovka, matka JKB, M24x75,T5</t>
  </si>
  <si>
    <t>1526262275</t>
  </si>
  <si>
    <t>14</t>
  </si>
  <si>
    <t>5958140000</t>
  </si>
  <si>
    <t>Podkladnice žebrová tv. S4</t>
  </si>
  <si>
    <t>-1714634708</t>
  </si>
  <si>
    <t>7591820120</t>
  </si>
  <si>
    <t>Kolejové brzdy PKB Podkladnice přídržnice PKB</t>
  </si>
  <si>
    <t>-1989169052</t>
  </si>
  <si>
    <t>16</t>
  </si>
  <si>
    <t>5958134075</t>
  </si>
  <si>
    <t>Součásti upevňovací vrtule R1(145)</t>
  </si>
  <si>
    <t>-1214270302</t>
  </si>
  <si>
    <t>17</t>
  </si>
  <si>
    <t>5958134040</t>
  </si>
  <si>
    <t>Součásti upevňovací kroužek pružný dvojitý Fe 6</t>
  </si>
  <si>
    <t>1267170140</t>
  </si>
  <si>
    <t>18</t>
  </si>
  <si>
    <t>5957131010</t>
  </si>
  <si>
    <t>Lepený izolovaný styk tv. S49 délky 3,60 m</t>
  </si>
  <si>
    <t>857137297</t>
  </si>
  <si>
    <t>19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</si>
  <si>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</si>
  <si>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</si>
  <si>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-1525380653</t>
  </si>
  <si>
    <t>20</t>
  </si>
  <si>
    <t>5906005010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</si>
  <si>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</si>
  <si>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-802369467</t>
  </si>
  <si>
    <t>5907050020</t>
  </si>
  <si>
    <t>Dělení kolejnic řezáním nebo rozbroušením soustavy S49 nebo T. Poznámka: 1. V cenách jsou započteny náklady na manipulaci, podložení, označení a provedení řezu kolejnice.</t>
  </si>
  <si>
    <t>377124552</t>
  </si>
  <si>
    <t>22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</si>
  <si>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</si>
  <si>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</si>
  <si>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-1774363999</t>
  </si>
  <si>
    <t>23</t>
  </si>
  <si>
    <t>5909020030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</si>
  <si>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</si>
  <si>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m</t>
  </si>
  <si>
    <t>-141003190</t>
  </si>
  <si>
    <t>24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</si>
  <si>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</si>
  <si>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</si>
  <si>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</si>
  <si>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-146662226</t>
  </si>
  <si>
    <t>25</t>
  </si>
  <si>
    <t>5957110030</t>
  </si>
  <si>
    <t>Kolejnice tv. 49 E 1, třídy R260</t>
  </si>
  <si>
    <t>-2094251073</t>
  </si>
  <si>
    <t>26</t>
  </si>
  <si>
    <t>7591890010</t>
  </si>
  <si>
    <t>Ostatní Sada kotevního šroubu 375 mm (kotevní šroub 375mm, matice, pérovka, zajištění šroubu)</t>
  </si>
  <si>
    <t>-1403038419</t>
  </si>
  <si>
    <t>27</t>
  </si>
  <si>
    <t>7591890012</t>
  </si>
  <si>
    <t>Ostatní Sada kotevního šroubu 325 mm (kotevní šroub 325mm, matice, pérovka, zajištění šroubu)</t>
  </si>
  <si>
    <t>-380653769</t>
  </si>
  <si>
    <t>28</t>
  </si>
  <si>
    <t>7591890020</t>
  </si>
  <si>
    <t>Ostatní U profil 755mm, spojovací kus včetně vrtání</t>
  </si>
  <si>
    <t>-1134722387</t>
  </si>
  <si>
    <t>29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</si>
  <si>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</si>
  <si>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</si>
  <si>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1156638978</t>
  </si>
  <si>
    <t>30</t>
  </si>
  <si>
    <t>5914125040</t>
  </si>
  <si>
    <t>Montáž nástupištních desek Sudop K 230. Poznámka: 1. V cenách jsou započteny náklady na manipulaci a montáž desek podle vzorového listu. 2. V cenách nejsou obsaženy náklady na dodávku materiálu.</t>
  </si>
  <si>
    <t>-931990652</t>
  </si>
  <si>
    <t>31</t>
  </si>
  <si>
    <t>5914130030</t>
  </si>
  <si>
    <t>Montáž nástupiště úrovňového Tischer. Poznámka: 1. V cenách jsou započteny náklady na úpravu terénu, montáž a zásyp podle vzorového listu. 2. V cenách nejsou obsaženy náklady na dodávku materiálu.</t>
  </si>
  <si>
    <t>99557697</t>
  </si>
  <si>
    <t>VON - Vedlejší a ostatní náklady</t>
  </si>
  <si>
    <t>VRN - Vedlejší rozpočtové náklady</t>
  </si>
  <si>
    <t xml:space="preserve">    OST1 - SSZT-ostatní náklady</t>
  </si>
  <si>
    <t xml:space="preserve">    OST2 - ST-ostatní náklady</t>
  </si>
  <si>
    <t>VRN</t>
  </si>
  <si>
    <t>Vedlejší rozpočtové náklady</t>
  </si>
  <si>
    <t>022101001</t>
  </si>
  <si>
    <t>Geodetické práce Geodetické práce před opravou</t>
  </si>
  <si>
    <t>ÚOŽI 2021 01</t>
  </si>
  <si>
    <t>1024</t>
  </si>
  <si>
    <t>-1049507760</t>
  </si>
  <si>
    <t>022101021</t>
  </si>
  <si>
    <t>Geodetické práce Geodetické práce po ukončení opravy</t>
  </si>
  <si>
    <t>1862005357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</si>
  <si>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</si>
  <si>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</si>
  <si>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-88244211</t>
  </si>
  <si>
    <t>024101001</t>
  </si>
  <si>
    <t>Inženýrská činnost střežení pracovní skupiny zaměstnanců</t>
  </si>
  <si>
    <t>-1809358489</t>
  </si>
  <si>
    <t>024101401</t>
  </si>
  <si>
    <t>Inženýrská činnost koordinační a kompletační činnost</t>
  </si>
  <si>
    <t>1171495689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</si>
  <si>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</si>
  <si>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</si>
  <si>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-1901792652</t>
  </si>
  <si>
    <t>OST1</t>
  </si>
  <si>
    <t>SSZT-ostatní náklady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</si>
  <si>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</si>
  <si>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</si>
  <si>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262144</t>
  </si>
  <si>
    <t>799933427</t>
  </si>
  <si>
    <t>9902209100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</si>
  <si>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</si>
  <si>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-78742595</t>
  </si>
  <si>
    <t>OST2</t>
  </si>
  <si>
    <t>ST-ostatní náklady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</si>
  <si>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</si>
  <si>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</si>
  <si>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744555419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</si>
  <si>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</si>
  <si>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</si>
  <si>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-1335525661</t>
  </si>
  <si>
    <t>9902400200</t>
  </si>
  <si>
    <t>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</si>
  <si>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1783823952</t>
  </si>
  <si>
    <t>9902409100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</si>
  <si>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</si>
  <si>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16336764</t>
  </si>
  <si>
    <t>13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</si>
  <si>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</si>
  <si>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</si>
  <si>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20388218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</si>
  <si>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</si>
  <si>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</si>
  <si>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565132589</t>
  </si>
  <si>
    <t>9909000210</t>
  </si>
  <si>
    <t>Poplatek za uložení výzisku ze štěrkového lože kontaminovaného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</si>
  <si>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-330405479</t>
  </si>
  <si>
    <t>9909000300</t>
  </si>
  <si>
    <t>Poplatek za likvidaci dřevěných kolejnicových podpor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</si>
  <si>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-1311098936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</si>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</sst>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21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21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21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21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21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20210924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kolejových brzd v žst. Český Těšín obvod st. 1-FINAL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ŽST Český Těšín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24. 9. 2021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 xml:space="preserve"> Ing. Michaela Hodulová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2" t="s">
        <v>70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71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ROUND(SUM(AG55:AG57),2)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21</v>
      </c>
      <c r="AR54" s="102"/>
      <c r="AS54" s="103">
        <f>ROUND(SUM(AS55:AS57),2)</f>
        <v>0</v>
      </c>
      <c r="AT54" s="104">
        <f>ROUND(SUM(AV54:AW54),2)</f>
        <v>0</v>
      </c>
      <c r="AU54" s="105">
        <f>ROUND(SUM(AU55:AU57),5)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ROUND(SUM(AZ55:AZ57),2)</f>
        <v>0</v>
      </c>
      <c r="BA54" s="104">
        <f>ROUND(SUM(BA55:BA57),2)</f>
        <v>0</v>
      </c>
      <c r="BB54" s="104">
        <f>ROUND(SUM(BB55:BB57),2)</f>
        <v>0</v>
      </c>
      <c r="BC54" s="104">
        <f>ROUND(SUM(BC55:BC57),2)</f>
        <v>0</v>
      </c>
      <c r="BD54" s="106">
        <f>ROUND(SUM(BD55:BD57),2)</f>
        <v>0</v>
      </c>
      <c r="BE54" s="6"/>
      <c r="BS54" s="107" t="s">
        <v>72</v>
      </c>
      <c r="BT54" s="107" t="s">
        <v>73</v>
      </c>
      <c r="BU54" s="108" t="s">
        <v>74</v>
      </c>
      <c r="BV54" s="107" t="s">
        <v>75</v>
      </c>
      <c r="BW54" s="107" t="s">
        <v>5</v>
      </c>
      <c r="BX54" s="107" t="s">
        <v>76</v>
      </c>
      <c r="CL54" s="107" t="s">
        <v>19</v>
      </c>
    </row>
    <row r="55" s="7" customFormat="1" ht="16.5" customHeight="1">
      <c r="A55" s="109" t="s">
        <v>77</v>
      </c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Kolejové brzdy'!J30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80</v>
      </c>
      <c r="AR55" s="116"/>
      <c r="AS55" s="117">
        <v>0</v>
      </c>
      <c r="AT55" s="118">
        <f>ROUND(SUM(AV55:AW55),2)</f>
        <v>0</v>
      </c>
      <c r="AU55" s="119">
        <f>'PS 01 - Kolejové brzdy'!P80</f>
        <v>0</v>
      </c>
      <c r="AV55" s="118">
        <f>'PS 01 - Kolejové brzdy'!J33</f>
        <v>0</v>
      </c>
      <c r="AW55" s="118">
        <f>'PS 01 - Kolejové brzdy'!J34</f>
        <v>0</v>
      </c>
      <c r="AX55" s="118">
        <f>'PS 01 - Kolejové brzdy'!J35</f>
        <v>0</v>
      </c>
      <c r="AY55" s="118">
        <f>'PS 01 - Kolejové brzdy'!J36</f>
        <v>0</v>
      </c>
      <c r="AZ55" s="118">
        <f>'PS 01 - Kolejové brzdy'!F33</f>
        <v>0</v>
      </c>
      <c r="BA55" s="118">
        <f>'PS 01 - Kolejové brzdy'!F34</f>
        <v>0</v>
      </c>
      <c r="BB55" s="118">
        <f>'PS 01 - Kolejové brzdy'!F35</f>
        <v>0</v>
      </c>
      <c r="BC55" s="118">
        <f>'PS 01 - Kolejové brzdy'!F36</f>
        <v>0</v>
      </c>
      <c r="BD55" s="120">
        <f>'PS 01 - Kolejové brzdy'!F37</f>
        <v>0</v>
      </c>
      <c r="BE55" s="7"/>
      <c r="BT55" s="121" t="s">
        <v>81</v>
      </c>
      <c r="BV55" s="121" t="s">
        <v>75</v>
      </c>
      <c r="BW55" s="121" t="s">
        <v>82</v>
      </c>
      <c r="BX55" s="121" t="s">
        <v>5</v>
      </c>
      <c r="CL55" s="121" t="s">
        <v>21</v>
      </c>
      <c r="CM55" s="121" t="s">
        <v>83</v>
      </c>
    </row>
    <row r="56" s="7" customFormat="1" ht="16.5" customHeight="1">
      <c r="A56" s="109" t="s">
        <v>77</v>
      </c>
      <c r="B56" s="110"/>
      <c r="C56" s="111"/>
      <c r="D56" s="112" t="s">
        <v>84</v>
      </c>
      <c r="E56" s="112"/>
      <c r="F56" s="112"/>
      <c r="G56" s="112"/>
      <c r="H56" s="112"/>
      <c r="I56" s="113"/>
      <c r="J56" s="112" t="s">
        <v>85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01 - Správa trati'!J30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86</v>
      </c>
      <c r="AR56" s="116"/>
      <c r="AS56" s="117">
        <v>0</v>
      </c>
      <c r="AT56" s="118">
        <f>ROUND(SUM(AV56:AW56),2)</f>
        <v>0</v>
      </c>
      <c r="AU56" s="119">
        <f>'SO 01 - Správa trati'!P81</f>
        <v>0</v>
      </c>
      <c r="AV56" s="118">
        <f>'SO 01 - Správa trati'!J33</f>
        <v>0</v>
      </c>
      <c r="AW56" s="118">
        <f>'SO 01 - Správa trati'!J34</f>
        <v>0</v>
      </c>
      <c r="AX56" s="118">
        <f>'SO 01 - Správa trati'!J35</f>
        <v>0</v>
      </c>
      <c r="AY56" s="118">
        <f>'SO 01 - Správa trati'!J36</f>
        <v>0</v>
      </c>
      <c r="AZ56" s="118">
        <f>'SO 01 - Správa trati'!F33</f>
        <v>0</v>
      </c>
      <c r="BA56" s="118">
        <f>'SO 01 - Správa trati'!F34</f>
        <v>0</v>
      </c>
      <c r="BB56" s="118">
        <f>'SO 01 - Správa trati'!F35</f>
        <v>0</v>
      </c>
      <c r="BC56" s="118">
        <f>'SO 01 - Správa trati'!F36</f>
        <v>0</v>
      </c>
      <c r="BD56" s="120">
        <f>'SO 01 - Správa trati'!F37</f>
        <v>0</v>
      </c>
      <c r="BE56" s="7"/>
      <c r="BT56" s="121" t="s">
        <v>81</v>
      </c>
      <c r="BV56" s="121" t="s">
        <v>75</v>
      </c>
      <c r="BW56" s="121" t="s">
        <v>87</v>
      </c>
      <c r="BX56" s="121" t="s">
        <v>5</v>
      </c>
      <c r="CL56" s="121" t="s">
        <v>19</v>
      </c>
      <c r="CM56" s="121" t="s">
        <v>83</v>
      </c>
    </row>
    <row r="57" s="7" customFormat="1" ht="16.5" customHeight="1">
      <c r="A57" s="109" t="s">
        <v>77</v>
      </c>
      <c r="B57" s="110"/>
      <c r="C57" s="111"/>
      <c r="D57" s="112" t="s">
        <v>88</v>
      </c>
      <c r="E57" s="112"/>
      <c r="F57" s="112"/>
      <c r="G57" s="112"/>
      <c r="H57" s="112"/>
      <c r="I57" s="113"/>
      <c r="J57" s="112" t="s">
        <v>89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'VON - Vedlejší a ostatní 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88</v>
      </c>
      <c r="AR57" s="116"/>
      <c r="AS57" s="122">
        <v>0</v>
      </c>
      <c r="AT57" s="123">
        <f>ROUND(SUM(AV57:AW57),2)</f>
        <v>0</v>
      </c>
      <c r="AU57" s="124">
        <f>'VON - Vedlejší a ostatní ...'!P82</f>
        <v>0</v>
      </c>
      <c r="AV57" s="123">
        <f>'VON - Vedlejší a ostatní ...'!J33</f>
        <v>0</v>
      </c>
      <c r="AW57" s="123">
        <f>'VON - Vedlejší a ostatní ...'!J34</f>
        <v>0</v>
      </c>
      <c r="AX57" s="123">
        <f>'VON - Vedlejší a ostatní ...'!J35</f>
        <v>0</v>
      </c>
      <c r="AY57" s="123">
        <f>'VON - Vedlejší a ostatní ...'!J36</f>
        <v>0</v>
      </c>
      <c r="AZ57" s="123">
        <f>'VON - Vedlejší a ostatní ...'!F33</f>
        <v>0</v>
      </c>
      <c r="BA57" s="123">
        <f>'VON - Vedlejší a ostatní ...'!F34</f>
        <v>0</v>
      </c>
      <c r="BB57" s="123">
        <f>'VON - Vedlejší a ostatní ...'!F35</f>
        <v>0</v>
      </c>
      <c r="BC57" s="123">
        <f>'VON - Vedlejší a ostatní ...'!F36</f>
        <v>0</v>
      </c>
      <c r="BD57" s="125">
        <f>'VON - Vedlejší a ostatní ...'!F37</f>
        <v>0</v>
      </c>
      <c r="BE57" s="7"/>
      <c r="BT57" s="121" t="s">
        <v>81</v>
      </c>
      <c r="BV57" s="121" t="s">
        <v>75</v>
      </c>
      <c r="BW57" s="121" t="s">
        <v>90</v>
      </c>
      <c r="BX57" s="121" t="s">
        <v>5</v>
      </c>
      <c r="CL57" s="121" t="s">
        <v>19</v>
      </c>
      <c r="CM57" s="121" t="s">
        <v>83</v>
      </c>
    </row>
    <row r="58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="2" customFormat="1" ht="6.96" customHeight="1">
      <c r="A59" s="36"/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sheet="1" formatColumns="0" formatRows="0" objects="1" scenarios="1" spinCount="100000" saltValue="0cf9qTtPCDTBqcBzIWxo0HXwx94rVN4i3pzVa2UdE8hDE8aqwZlvA/0fVMZuesInG0KzyfIzA3LPKByyHzpeeQ==" hashValue="MG/WUpJlVm9HIEYaNr8ZrcC7dOEH1MKz6fVUz5LmZL2XvZ20mVArR/1d1WzeP5MtJAgzcJ+h1paX6VSNXi3MK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Kolejové brzdy'!C2" display="/"/>
    <hyperlink ref="A56" location="'SO 01 - Správa trati'!C2" display="/"/>
    <hyperlink ref="A5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91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Oprava kolejových brzd v žst. Český Těšín obvod st. 1-FINAL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92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21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94</v>
      </c>
      <c r="G12" s="36"/>
      <c r="H12" s="36"/>
      <c r="I12" s="130" t="s">
        <v>24</v>
      </c>
      <c r="J12" s="135" t="str">
        <f>'Rekapitulace zakázky'!AN8</f>
        <v>24. 9. 2021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21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27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27</v>
      </c>
      <c r="J20" s="134" t="s">
        <v>21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29</v>
      </c>
      <c r="J21" s="134" t="s">
        <v>21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27</v>
      </c>
      <c r="J23" s="134" t="s">
        <v>21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33</v>
      </c>
      <c r="F24" s="36"/>
      <c r="G24" s="36"/>
      <c r="H24" s="36"/>
      <c r="I24" s="130" t="s">
        <v>29</v>
      </c>
      <c r="J24" s="134" t="s">
        <v>21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ROUND((SUM(BE80:BE92)),  2)</f>
        <v>0</v>
      </c>
      <c r="G33" s="36"/>
      <c r="H33" s="36"/>
      <c r="I33" s="146">
        <v>0.20999999999999999</v>
      </c>
      <c r="J33" s="145">
        <f>ROUND(((SUM(BE80:BE92))*I33),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ROUND((SUM(BF80:BF92)),  2)</f>
        <v>0</v>
      </c>
      <c r="G34" s="36"/>
      <c r="H34" s="36"/>
      <c r="I34" s="146">
        <v>0.14999999999999999</v>
      </c>
      <c r="J34" s="145">
        <f>ROUND(((SUM(BF80:BF92))*I34),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ROUND((SUM(BG80:BG92)),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ROUND((SUM(BH80:BH92)),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ROUND((SUM(BI80:BI92)),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95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kolejových brzd v žst. Český Těšín obvod st. 1-FINAL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92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01 - Kolejové brzdy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žst. Český Těšín</v>
      </c>
      <c r="G52" s="38"/>
      <c r="H52" s="38"/>
      <c r="I52" s="30" t="s">
        <v>24</v>
      </c>
      <c r="J52" s="70" t="str">
        <f>IF(J12="","",J12)</f>
        <v>24. 9. 2021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 xml:space="preserve"> Správa železnic, státní organizace</v>
      </c>
      <c r="G54" s="38"/>
      <c r="H54" s="38"/>
      <c r="I54" s="30" t="s">
        <v>32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98</v>
      </c>
    </row>
    <row r="60" s="9" customFormat="1" ht="24.96" customHeight="1">
      <c r="A60" s="9"/>
      <c r="B60" s="163"/>
      <c r="C60" s="164"/>
      <c r="D60" s="165" t="s">
        <v>99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100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kolejových brzd v žst. Český Těšín obvod st. 1-FINAL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92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 01 - Kolejové brzdy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22</v>
      </c>
      <c r="D74" s="38"/>
      <c r="E74" s="38"/>
      <c r="F74" s="25" t="str">
        <f>F12</f>
        <v>žst. Český Těšín</v>
      </c>
      <c r="G74" s="38"/>
      <c r="H74" s="38"/>
      <c r="I74" s="30" t="s">
        <v>24</v>
      </c>
      <c r="J74" s="70" t="str">
        <f>IF(J12="","",J12)</f>
        <v>24. 9. 2021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26</v>
      </c>
      <c r="D76" s="38"/>
      <c r="E76" s="38"/>
      <c r="F76" s="25" t="str">
        <f>E15</f>
        <v xml:space="preserve"> Správa železnic, státní organizace</v>
      </c>
      <c r="G76" s="38"/>
      <c r="H76" s="38"/>
      <c r="I76" s="30" t="s">
        <v>32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30</v>
      </c>
      <c r="D77" s="38"/>
      <c r="E77" s="38"/>
      <c r="F77" s="25" t="str">
        <f>IF(E18="","",E18)</f>
        <v>Vyplň údaj</v>
      </c>
      <c r="G77" s="38"/>
      <c r="H77" s="38"/>
      <c r="I77" s="30" t="s">
        <v>35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101</v>
      </c>
      <c r="D79" s="172" t="s">
        <v>58</v>
      </c>
      <c r="E79" s="172" t="s">
        <v>54</v>
      </c>
      <c r="F79" s="172" t="s">
        <v>55</v>
      </c>
      <c r="G79" s="172" t="s">
        <v>102</v>
      </c>
      <c r="H79" s="172" t="s">
        <v>103</v>
      </c>
      <c r="I79" s="172" t="s">
        <v>104</v>
      </c>
      <c r="J79" s="172" t="s">
        <v>97</v>
      </c>
      <c r="K79" s="173" t="s">
        <v>105</v>
      </c>
      <c r="L79" s="174"/>
      <c r="M79" s="90" t="s">
        <v>21</v>
      </c>
      <c r="N79" s="91" t="s">
        <v>43</v>
      </c>
      <c r="O79" s="91" t="s">
        <v>106</v>
      </c>
      <c r="P79" s="91" t="s">
        <v>107</v>
      </c>
      <c r="Q79" s="91" t="s">
        <v>108</v>
      </c>
      <c r="R79" s="91" t="s">
        <v>109</v>
      </c>
      <c r="S79" s="91" t="s">
        <v>110</v>
      </c>
      <c r="T79" s="92" t="s">
        <v>111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112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72</v>
      </c>
      <c r="AU80" s="15" t="s">
        <v>98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72</v>
      </c>
      <c r="E81" s="183" t="s">
        <v>113</v>
      </c>
      <c r="F81" s="183" t="s">
        <v>114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SUM(P82:P92)</f>
        <v>0</v>
      </c>
      <c r="Q81" s="188"/>
      <c r="R81" s="189">
        <f>SUM(R82:R92)</f>
        <v>0</v>
      </c>
      <c r="S81" s="188"/>
      <c r="T81" s="190">
        <f>SUM(T82:T92)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115</v>
      </c>
      <c r="AT81" s="192" t="s">
        <v>72</v>
      </c>
      <c r="AU81" s="192" t="s">
        <v>73</v>
      </c>
      <c r="AY81" s="191" t="s">
        <v>116</v>
      </c>
      <c r="BK81" s="193">
        <f>SUM(BK82:BK92)</f>
        <v>0</v>
      </c>
    </row>
    <row r="82" s="2" customFormat="1" ht="55.5" customHeight="1">
      <c r="A82" s="36"/>
      <c r="B82" s="37"/>
      <c r="C82" s="194" t="s">
        <v>81</v>
      </c>
      <c r="D82" s="194" t="s">
        <v>117</v>
      </c>
      <c r="E82" s="195" t="s">
        <v>118</v>
      </c>
      <c r="F82" s="196" t="s">
        <v>119</v>
      </c>
      <c r="G82" s="197" t="s">
        <v>120</v>
      </c>
      <c r="H82" s="198">
        <v>2</v>
      </c>
      <c r="I82" s="199"/>
      <c r="J82" s="200">
        <f>ROUND(I82*H82,2)</f>
        <v>0</v>
      </c>
      <c r="K82" s="196" t="s">
        <v>121</v>
      </c>
      <c r="L82" s="42"/>
      <c r="M82" s="201" t="s">
        <v>21</v>
      </c>
      <c r="N82" s="202" t="s">
        <v>44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115</v>
      </c>
      <c r="AT82" s="205" t="s">
        <v>117</v>
      </c>
      <c r="AU82" s="205" t="s">
        <v>81</v>
      </c>
      <c r="AY82" s="15" t="s">
        <v>116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81</v>
      </c>
      <c r="BK82" s="206">
        <f>ROUND(I82*H82,2)</f>
        <v>0</v>
      </c>
      <c r="BL82" s="15" t="s">
        <v>115</v>
      </c>
      <c r="BM82" s="205" t="s">
        <v>122</v>
      </c>
    </row>
    <row r="83" s="2" customFormat="1" ht="66.75" customHeight="1">
      <c r="A83" s="36"/>
      <c r="B83" s="37"/>
      <c r="C83" s="207" t="s">
        <v>83</v>
      </c>
      <c r="D83" s="207" t="s">
        <v>123</v>
      </c>
      <c r="E83" s="208" t="s">
        <v>124</v>
      </c>
      <c r="F83" s="209" t="s">
        <v>125</v>
      </c>
      <c r="G83" s="210" t="s">
        <v>120</v>
      </c>
      <c r="H83" s="211">
        <v>2</v>
      </c>
      <c r="I83" s="212"/>
      <c r="J83" s="213">
        <f>ROUND(I83*H83,2)</f>
        <v>0</v>
      </c>
      <c r="K83" s="209" t="s">
        <v>121</v>
      </c>
      <c r="L83" s="214"/>
      <c r="M83" s="215" t="s">
        <v>21</v>
      </c>
      <c r="N83" s="216" t="s">
        <v>44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126</v>
      </c>
      <c r="AT83" s="205" t="s">
        <v>123</v>
      </c>
      <c r="AU83" s="205" t="s">
        <v>81</v>
      </c>
      <c r="AY83" s="15" t="s">
        <v>116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81</v>
      </c>
      <c r="BK83" s="206">
        <f>ROUND(I83*H83,2)</f>
        <v>0</v>
      </c>
      <c r="BL83" s="15" t="s">
        <v>126</v>
      </c>
      <c r="BM83" s="205" t="s">
        <v>127</v>
      </c>
    </row>
    <row r="84" s="2" customFormat="1" ht="55.5" customHeight="1">
      <c r="A84" s="36"/>
      <c r="B84" s="37"/>
      <c r="C84" s="207" t="s">
        <v>128</v>
      </c>
      <c r="D84" s="207" t="s">
        <v>123</v>
      </c>
      <c r="E84" s="208" t="s">
        <v>129</v>
      </c>
      <c r="F84" s="209" t="s">
        <v>130</v>
      </c>
      <c r="G84" s="210" t="s">
        <v>120</v>
      </c>
      <c r="H84" s="211">
        <v>2</v>
      </c>
      <c r="I84" s="212"/>
      <c r="J84" s="213">
        <f>ROUND(I84*H84,2)</f>
        <v>0</v>
      </c>
      <c r="K84" s="209" t="s">
        <v>121</v>
      </c>
      <c r="L84" s="214"/>
      <c r="M84" s="215" t="s">
        <v>21</v>
      </c>
      <c r="N84" s="216" t="s">
        <v>44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126</v>
      </c>
      <c r="AT84" s="205" t="s">
        <v>123</v>
      </c>
      <c r="AU84" s="205" t="s">
        <v>81</v>
      </c>
      <c r="AY84" s="15" t="s">
        <v>116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81</v>
      </c>
      <c r="BK84" s="206">
        <f>ROUND(I84*H84,2)</f>
        <v>0</v>
      </c>
      <c r="BL84" s="15" t="s">
        <v>126</v>
      </c>
      <c r="BM84" s="205" t="s">
        <v>131</v>
      </c>
    </row>
    <row r="85" s="2" customFormat="1" ht="49.05" customHeight="1">
      <c r="A85" s="36"/>
      <c r="B85" s="37"/>
      <c r="C85" s="207" t="s">
        <v>115</v>
      </c>
      <c r="D85" s="207" t="s">
        <v>123</v>
      </c>
      <c r="E85" s="208" t="s">
        <v>132</v>
      </c>
      <c r="F85" s="209" t="s">
        <v>133</v>
      </c>
      <c r="G85" s="210" t="s">
        <v>120</v>
      </c>
      <c r="H85" s="211">
        <v>2</v>
      </c>
      <c r="I85" s="212"/>
      <c r="J85" s="213">
        <f>ROUND(I85*H85,2)</f>
        <v>0</v>
      </c>
      <c r="K85" s="209" t="s">
        <v>121</v>
      </c>
      <c r="L85" s="214"/>
      <c r="M85" s="215" t="s">
        <v>21</v>
      </c>
      <c r="N85" s="216" t="s">
        <v>44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126</v>
      </c>
      <c r="AT85" s="205" t="s">
        <v>123</v>
      </c>
      <c r="AU85" s="205" t="s">
        <v>81</v>
      </c>
      <c r="AY85" s="15" t="s">
        <v>116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81</v>
      </c>
      <c r="BK85" s="206">
        <f>ROUND(I85*H85,2)</f>
        <v>0</v>
      </c>
      <c r="BL85" s="15" t="s">
        <v>126</v>
      </c>
      <c r="BM85" s="205" t="s">
        <v>134</v>
      </c>
    </row>
    <row r="86" s="2" customFormat="1" ht="62.7" customHeight="1">
      <c r="A86" s="36"/>
      <c r="B86" s="37"/>
      <c r="C86" s="207" t="s">
        <v>135</v>
      </c>
      <c r="D86" s="207" t="s">
        <v>123</v>
      </c>
      <c r="E86" s="208" t="s">
        <v>136</v>
      </c>
      <c r="F86" s="209" t="s">
        <v>137</v>
      </c>
      <c r="G86" s="210" t="s">
        <v>120</v>
      </c>
      <c r="H86" s="211">
        <v>12</v>
      </c>
      <c r="I86" s="212"/>
      <c r="J86" s="213">
        <f>ROUND(I86*H86,2)</f>
        <v>0</v>
      </c>
      <c r="K86" s="209" t="s">
        <v>121</v>
      </c>
      <c r="L86" s="214"/>
      <c r="M86" s="215" t="s">
        <v>21</v>
      </c>
      <c r="N86" s="216" t="s">
        <v>44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126</v>
      </c>
      <c r="AT86" s="205" t="s">
        <v>123</v>
      </c>
      <c r="AU86" s="205" t="s">
        <v>81</v>
      </c>
      <c r="AY86" s="15" t="s">
        <v>116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81</v>
      </c>
      <c r="BK86" s="206">
        <f>ROUND(I86*H86,2)</f>
        <v>0</v>
      </c>
      <c r="BL86" s="15" t="s">
        <v>126</v>
      </c>
      <c r="BM86" s="205" t="s">
        <v>138</v>
      </c>
    </row>
    <row r="87" s="2" customFormat="1" ht="62.7" customHeight="1">
      <c r="A87" s="36"/>
      <c r="B87" s="37"/>
      <c r="C87" s="207" t="s">
        <v>139</v>
      </c>
      <c r="D87" s="207" t="s">
        <v>123</v>
      </c>
      <c r="E87" s="208" t="s">
        <v>140</v>
      </c>
      <c r="F87" s="209" t="s">
        <v>141</v>
      </c>
      <c r="G87" s="210" t="s">
        <v>120</v>
      </c>
      <c r="H87" s="211">
        <v>2</v>
      </c>
      <c r="I87" s="212"/>
      <c r="J87" s="213">
        <f>ROUND(I87*H87,2)</f>
        <v>0</v>
      </c>
      <c r="K87" s="209" t="s">
        <v>121</v>
      </c>
      <c r="L87" s="214"/>
      <c r="M87" s="215" t="s">
        <v>21</v>
      </c>
      <c r="N87" s="216" t="s">
        <v>44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126</v>
      </c>
      <c r="AT87" s="205" t="s">
        <v>123</v>
      </c>
      <c r="AU87" s="205" t="s">
        <v>81</v>
      </c>
      <c r="AY87" s="15" t="s">
        <v>116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81</v>
      </c>
      <c r="BK87" s="206">
        <f>ROUND(I87*H87,2)</f>
        <v>0</v>
      </c>
      <c r="BL87" s="15" t="s">
        <v>126</v>
      </c>
      <c r="BM87" s="205" t="s">
        <v>142</v>
      </c>
    </row>
    <row r="88" s="2" customFormat="1" ht="24.15" customHeight="1">
      <c r="A88" s="36"/>
      <c r="B88" s="37"/>
      <c r="C88" s="207" t="s">
        <v>143</v>
      </c>
      <c r="D88" s="207" t="s">
        <v>123</v>
      </c>
      <c r="E88" s="208" t="s">
        <v>144</v>
      </c>
      <c r="F88" s="209" t="s">
        <v>145</v>
      </c>
      <c r="G88" s="210" t="s">
        <v>120</v>
      </c>
      <c r="H88" s="211">
        <v>12</v>
      </c>
      <c r="I88" s="212"/>
      <c r="J88" s="213">
        <f>ROUND(I88*H88,2)</f>
        <v>0</v>
      </c>
      <c r="K88" s="209" t="s">
        <v>121</v>
      </c>
      <c r="L88" s="214"/>
      <c r="M88" s="215" t="s">
        <v>21</v>
      </c>
      <c r="N88" s="216" t="s">
        <v>44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126</v>
      </c>
      <c r="AT88" s="205" t="s">
        <v>123</v>
      </c>
      <c r="AU88" s="205" t="s">
        <v>81</v>
      </c>
      <c r="AY88" s="15" t="s">
        <v>116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81</v>
      </c>
      <c r="BK88" s="206">
        <f>ROUND(I88*H88,2)</f>
        <v>0</v>
      </c>
      <c r="BL88" s="15" t="s">
        <v>126</v>
      </c>
      <c r="BM88" s="205" t="s">
        <v>146</v>
      </c>
    </row>
    <row r="89" s="2" customFormat="1" ht="24.15" customHeight="1">
      <c r="A89" s="36"/>
      <c r="B89" s="37"/>
      <c r="C89" s="207" t="s">
        <v>147</v>
      </c>
      <c r="D89" s="207" t="s">
        <v>123</v>
      </c>
      <c r="E89" s="208" t="s">
        <v>148</v>
      </c>
      <c r="F89" s="209" t="s">
        <v>149</v>
      </c>
      <c r="G89" s="210" t="s">
        <v>120</v>
      </c>
      <c r="H89" s="211">
        <v>24</v>
      </c>
      <c r="I89" s="212"/>
      <c r="J89" s="213">
        <f>ROUND(I89*H89,2)</f>
        <v>0</v>
      </c>
      <c r="K89" s="209" t="s">
        <v>121</v>
      </c>
      <c r="L89" s="214"/>
      <c r="M89" s="215" t="s">
        <v>21</v>
      </c>
      <c r="N89" s="216" t="s">
        <v>44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126</v>
      </c>
      <c r="AT89" s="205" t="s">
        <v>123</v>
      </c>
      <c r="AU89" s="205" t="s">
        <v>81</v>
      </c>
      <c r="AY89" s="15" t="s">
        <v>116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81</v>
      </c>
      <c r="BK89" s="206">
        <f>ROUND(I89*H89,2)</f>
        <v>0</v>
      </c>
      <c r="BL89" s="15" t="s">
        <v>126</v>
      </c>
      <c r="BM89" s="205" t="s">
        <v>150</v>
      </c>
    </row>
    <row r="90" s="2" customFormat="1" ht="24.15" customHeight="1">
      <c r="A90" s="36"/>
      <c r="B90" s="37"/>
      <c r="C90" s="207" t="s">
        <v>151</v>
      </c>
      <c r="D90" s="207" t="s">
        <v>123</v>
      </c>
      <c r="E90" s="208" t="s">
        <v>152</v>
      </c>
      <c r="F90" s="209" t="s">
        <v>153</v>
      </c>
      <c r="G90" s="210" t="s">
        <v>120</v>
      </c>
      <c r="H90" s="211">
        <v>4</v>
      </c>
      <c r="I90" s="212"/>
      <c r="J90" s="213">
        <f>ROUND(I90*H90,2)</f>
        <v>0</v>
      </c>
      <c r="K90" s="209" t="s">
        <v>121</v>
      </c>
      <c r="L90" s="214"/>
      <c r="M90" s="215" t="s">
        <v>21</v>
      </c>
      <c r="N90" s="216" t="s">
        <v>44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126</v>
      </c>
      <c r="AT90" s="205" t="s">
        <v>123</v>
      </c>
      <c r="AU90" s="205" t="s">
        <v>81</v>
      </c>
      <c r="AY90" s="15" t="s">
        <v>116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81</v>
      </c>
      <c r="BK90" s="206">
        <f>ROUND(I90*H90,2)</f>
        <v>0</v>
      </c>
      <c r="BL90" s="15" t="s">
        <v>126</v>
      </c>
      <c r="BM90" s="205" t="s">
        <v>154</v>
      </c>
    </row>
    <row r="91" s="2" customFormat="1" ht="24.15" customHeight="1">
      <c r="A91" s="36"/>
      <c r="B91" s="37"/>
      <c r="C91" s="207" t="s">
        <v>155</v>
      </c>
      <c r="D91" s="207" t="s">
        <v>123</v>
      </c>
      <c r="E91" s="208" t="s">
        <v>156</v>
      </c>
      <c r="F91" s="209" t="s">
        <v>157</v>
      </c>
      <c r="G91" s="210" t="s">
        <v>120</v>
      </c>
      <c r="H91" s="211">
        <v>24</v>
      </c>
      <c r="I91" s="212"/>
      <c r="J91" s="213">
        <f>ROUND(I91*H91,2)</f>
        <v>0</v>
      </c>
      <c r="K91" s="209" t="s">
        <v>121</v>
      </c>
      <c r="L91" s="214"/>
      <c r="M91" s="215" t="s">
        <v>21</v>
      </c>
      <c r="N91" s="216" t="s">
        <v>44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126</v>
      </c>
      <c r="AT91" s="205" t="s">
        <v>123</v>
      </c>
      <c r="AU91" s="205" t="s">
        <v>81</v>
      </c>
      <c r="AY91" s="15" t="s">
        <v>116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81</v>
      </c>
      <c r="BK91" s="206">
        <f>ROUND(I91*H91,2)</f>
        <v>0</v>
      </c>
      <c r="BL91" s="15" t="s">
        <v>126</v>
      </c>
      <c r="BM91" s="205" t="s">
        <v>158</v>
      </c>
    </row>
    <row r="92" s="2" customFormat="1" ht="33" customHeight="1">
      <c r="A92" s="36"/>
      <c r="B92" s="37"/>
      <c r="C92" s="194" t="s">
        <v>159</v>
      </c>
      <c r="D92" s="194" t="s">
        <v>117</v>
      </c>
      <c r="E92" s="195" t="s">
        <v>160</v>
      </c>
      <c r="F92" s="196" t="s">
        <v>161</v>
      </c>
      <c r="G92" s="197" t="s">
        <v>120</v>
      </c>
      <c r="H92" s="198">
        <v>2</v>
      </c>
      <c r="I92" s="199"/>
      <c r="J92" s="200">
        <f>ROUND(I92*H92,2)</f>
        <v>0</v>
      </c>
      <c r="K92" s="196" t="s">
        <v>121</v>
      </c>
      <c r="L92" s="42"/>
      <c r="M92" s="217" t="s">
        <v>21</v>
      </c>
      <c r="N92" s="218" t="s">
        <v>44</v>
      </c>
      <c r="O92" s="219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115</v>
      </c>
      <c r="AT92" s="205" t="s">
        <v>117</v>
      </c>
      <c r="AU92" s="205" t="s">
        <v>81</v>
      </c>
      <c r="AY92" s="15" t="s">
        <v>116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81</v>
      </c>
      <c r="BK92" s="206">
        <f>ROUND(I92*H92,2)</f>
        <v>0</v>
      </c>
      <c r="BL92" s="15" t="s">
        <v>115</v>
      </c>
      <c r="BM92" s="205" t="s">
        <v>162</v>
      </c>
    </row>
    <row r="93" s="2" customFormat="1" ht="6.96" customHeight="1">
      <c r="A93" s="36"/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42"/>
      <c r="M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</sheetData>
  <sheetProtection sheet="1" autoFilter="0" formatColumns="0" formatRows="0" objects="1" scenarios="1" spinCount="100000" saltValue="iJGQaPayrbOAa9CehN2EddstIZwIIggdnXbMp1vg/kFSUMIH+IUOtQhZ9p6aS6iz2XmCHIvpk8UDj1erLZ/6sQ==" hashValue="1y9VnsfHTZLxi65uHPJbbSkMVBb457yRu0P+n4NlkIiGDh144AwTGGN91gYH7gUoJCKQQxyE2R1sefncSr7ibw==" algorithmName="SHA-512" password="CC35"/>
  <autoFilter ref="C79:K9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91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Oprava kolejových brzd v žst. Český Těšín obvod st. 1-FINAL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92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163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94</v>
      </c>
      <c r="G12" s="36"/>
      <c r="H12" s="36"/>
      <c r="I12" s="130" t="s">
        <v>24</v>
      </c>
      <c r="J12" s="135" t="str">
        <f>'Rekapitulace zakázky'!AN8</f>
        <v>24. 9. 2021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21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27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27</v>
      </c>
      <c r="J20" s="134" t="s">
        <v>21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29</v>
      </c>
      <c r="J21" s="134" t="s">
        <v>21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27</v>
      </c>
      <c r="J23" s="134" t="s">
        <v>21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33</v>
      </c>
      <c r="F24" s="36"/>
      <c r="G24" s="36"/>
      <c r="H24" s="36"/>
      <c r="I24" s="130" t="s">
        <v>29</v>
      </c>
      <c r="J24" s="134" t="s">
        <v>21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ROUND(J81,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ROUND((SUM(BE81:BE114)),  2)</f>
        <v>0</v>
      </c>
      <c r="G33" s="36"/>
      <c r="H33" s="36"/>
      <c r="I33" s="146">
        <v>0.20999999999999999</v>
      </c>
      <c r="J33" s="145">
        <f>ROUND(((SUM(BE81:BE114))*I33),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ROUND((SUM(BF81:BF114)),  2)</f>
        <v>0</v>
      </c>
      <c r="G34" s="36"/>
      <c r="H34" s="36"/>
      <c r="I34" s="146">
        <v>0.14999999999999999</v>
      </c>
      <c r="J34" s="145">
        <f>ROUND(((SUM(BF81:BF114))*I34),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ROUND((SUM(BG81:BG114)),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ROUND((SUM(BH81:BH114)),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ROUND((SUM(BI81:BI114)),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95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kolejových brzd v žst. Český Těšín obvod st. 1-FINAL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92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01 - Správa trati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žst. Český Těšín</v>
      </c>
      <c r="G52" s="38"/>
      <c r="H52" s="38"/>
      <c r="I52" s="30" t="s">
        <v>24</v>
      </c>
      <c r="J52" s="70" t="str">
        <f>IF(J12="","",J12)</f>
        <v>24. 9. 2021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 xml:space="preserve"> Správa železnic, státní organizace</v>
      </c>
      <c r="G54" s="38"/>
      <c r="H54" s="38"/>
      <c r="I54" s="30" t="s">
        <v>32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98</v>
      </c>
    </row>
    <row r="60" s="9" customFormat="1" ht="24.96" customHeight="1">
      <c r="A60" s="9"/>
      <c r="B60" s="163"/>
      <c r="C60" s="164"/>
      <c r="D60" s="165" t="s">
        <v>164</v>
      </c>
      <c r="E60" s="166"/>
      <c r="F60" s="166"/>
      <c r="G60" s="166"/>
      <c r="H60" s="166"/>
      <c r="I60" s="166"/>
      <c r="J60" s="167">
        <f>J82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165</v>
      </c>
      <c r="E61" s="225"/>
      <c r="F61" s="225"/>
      <c r="G61" s="225"/>
      <c r="H61" s="225"/>
      <c r="I61" s="225"/>
      <c r="J61" s="226">
        <f>J83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100</v>
      </c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8" t="str">
        <f>E7</f>
        <v>Oprava kolejových brzd v žst. Český Těšín obvod st. 1-FINAL</v>
      </c>
      <c r="F71" s="30"/>
      <c r="G71" s="30"/>
      <c r="H71" s="30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92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SO 01 - Správa trati</v>
      </c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22</v>
      </c>
      <c r="D75" s="38"/>
      <c r="E75" s="38"/>
      <c r="F75" s="25" t="str">
        <f>F12</f>
        <v>žst. Český Těšín</v>
      </c>
      <c r="G75" s="38"/>
      <c r="H75" s="38"/>
      <c r="I75" s="30" t="s">
        <v>24</v>
      </c>
      <c r="J75" s="70" t="str">
        <f>IF(J12="","",J12)</f>
        <v>24. 9. 2021</v>
      </c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26</v>
      </c>
      <c r="D77" s="38"/>
      <c r="E77" s="38"/>
      <c r="F77" s="25" t="str">
        <f>E15</f>
        <v xml:space="preserve"> Správa železnic, státní organizace</v>
      </c>
      <c r="G77" s="38"/>
      <c r="H77" s="38"/>
      <c r="I77" s="30" t="s">
        <v>32</v>
      </c>
      <c r="J77" s="34" t="str">
        <f>E21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30</v>
      </c>
      <c r="D78" s="38"/>
      <c r="E78" s="38"/>
      <c r="F78" s="25" t="str">
        <f>IF(E18="","",E18)</f>
        <v>Vyplň údaj</v>
      </c>
      <c r="G78" s="38"/>
      <c r="H78" s="38"/>
      <c r="I78" s="30" t="s">
        <v>35</v>
      </c>
      <c r="J78" s="34" t="str">
        <f>E24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0" customFormat="1" ht="29.28" customHeight="1">
      <c r="A80" s="169"/>
      <c r="B80" s="170"/>
      <c r="C80" s="171" t="s">
        <v>101</v>
      </c>
      <c r="D80" s="172" t="s">
        <v>58</v>
      </c>
      <c r="E80" s="172" t="s">
        <v>54</v>
      </c>
      <c r="F80" s="172" t="s">
        <v>55</v>
      </c>
      <c r="G80" s="172" t="s">
        <v>102</v>
      </c>
      <c r="H80" s="172" t="s">
        <v>103</v>
      </c>
      <c r="I80" s="172" t="s">
        <v>104</v>
      </c>
      <c r="J80" s="172" t="s">
        <v>97</v>
      </c>
      <c r="K80" s="173" t="s">
        <v>105</v>
      </c>
      <c r="L80" s="174"/>
      <c r="M80" s="90" t="s">
        <v>21</v>
      </c>
      <c r="N80" s="91" t="s">
        <v>43</v>
      </c>
      <c r="O80" s="91" t="s">
        <v>106</v>
      </c>
      <c r="P80" s="91" t="s">
        <v>107</v>
      </c>
      <c r="Q80" s="91" t="s">
        <v>108</v>
      </c>
      <c r="R80" s="91" t="s">
        <v>109</v>
      </c>
      <c r="S80" s="91" t="s">
        <v>110</v>
      </c>
      <c r="T80" s="92" t="s">
        <v>111</v>
      </c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</row>
    <row r="81" s="2" customFormat="1" ht="22.8" customHeight="1">
      <c r="A81" s="36"/>
      <c r="B81" s="37"/>
      <c r="C81" s="97" t="s">
        <v>112</v>
      </c>
      <c r="D81" s="38"/>
      <c r="E81" s="38"/>
      <c r="F81" s="38"/>
      <c r="G81" s="38"/>
      <c r="H81" s="38"/>
      <c r="I81" s="38"/>
      <c r="J81" s="175">
        <f>BK81</f>
        <v>0</v>
      </c>
      <c r="K81" s="38"/>
      <c r="L81" s="42"/>
      <c r="M81" s="93"/>
      <c r="N81" s="176"/>
      <c r="O81" s="94"/>
      <c r="P81" s="177">
        <f>P82</f>
        <v>0</v>
      </c>
      <c r="Q81" s="94"/>
      <c r="R81" s="177">
        <f>R82</f>
        <v>47.059680000000007</v>
      </c>
      <c r="S81" s="94"/>
      <c r="T81" s="17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72</v>
      </c>
      <c r="AU81" s="15" t="s">
        <v>98</v>
      </c>
      <c r="BK81" s="179">
        <f>BK82</f>
        <v>0</v>
      </c>
    </row>
    <row r="82" s="11" customFormat="1" ht="25.92" customHeight="1">
      <c r="A82" s="11"/>
      <c r="B82" s="180"/>
      <c r="C82" s="181"/>
      <c r="D82" s="182" t="s">
        <v>72</v>
      </c>
      <c r="E82" s="183" t="s">
        <v>166</v>
      </c>
      <c r="F82" s="183" t="s">
        <v>167</v>
      </c>
      <c r="G82" s="181"/>
      <c r="H82" s="181"/>
      <c r="I82" s="184"/>
      <c r="J82" s="185">
        <f>BK82</f>
        <v>0</v>
      </c>
      <c r="K82" s="181"/>
      <c r="L82" s="186"/>
      <c r="M82" s="187"/>
      <c r="N82" s="188"/>
      <c r="O82" s="188"/>
      <c r="P82" s="189">
        <f>P83</f>
        <v>0</v>
      </c>
      <c r="Q82" s="188"/>
      <c r="R82" s="189">
        <f>R83</f>
        <v>47.059680000000007</v>
      </c>
      <c r="S82" s="188"/>
      <c r="T82" s="190">
        <f>T83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1" t="s">
        <v>81</v>
      </c>
      <c r="AT82" s="192" t="s">
        <v>72</v>
      </c>
      <c r="AU82" s="192" t="s">
        <v>73</v>
      </c>
      <c r="AY82" s="191" t="s">
        <v>116</v>
      </c>
      <c r="BK82" s="193">
        <f>BK83</f>
        <v>0</v>
      </c>
    </row>
    <row r="83" s="11" customFormat="1" ht="22.8" customHeight="1">
      <c r="A83" s="11"/>
      <c r="B83" s="180"/>
      <c r="C83" s="181"/>
      <c r="D83" s="182" t="s">
        <v>72</v>
      </c>
      <c r="E83" s="228" t="s">
        <v>135</v>
      </c>
      <c r="F83" s="228" t="s">
        <v>168</v>
      </c>
      <c r="G83" s="181"/>
      <c r="H83" s="181"/>
      <c r="I83" s="184"/>
      <c r="J83" s="229">
        <f>BK83</f>
        <v>0</v>
      </c>
      <c r="K83" s="181"/>
      <c r="L83" s="186"/>
      <c r="M83" s="187"/>
      <c r="N83" s="188"/>
      <c r="O83" s="188"/>
      <c r="P83" s="189">
        <f>SUM(P84:P114)</f>
        <v>0</v>
      </c>
      <c r="Q83" s="188"/>
      <c r="R83" s="189">
        <f>SUM(R84:R114)</f>
        <v>47.059680000000007</v>
      </c>
      <c r="S83" s="188"/>
      <c r="T83" s="190">
        <f>SUM(T84:T114)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1" t="s">
        <v>81</v>
      </c>
      <c r="AT83" s="192" t="s">
        <v>72</v>
      </c>
      <c r="AU83" s="192" t="s">
        <v>81</v>
      </c>
      <c r="AY83" s="191" t="s">
        <v>116</v>
      </c>
      <c r="BK83" s="193">
        <f>SUM(BK84:BK114)</f>
        <v>0</v>
      </c>
    </row>
    <row r="84" s="2" customFormat="1" ht="78" customHeight="1">
      <c r="A84" s="36"/>
      <c r="B84" s="37"/>
      <c r="C84" s="194" t="s">
        <v>81</v>
      </c>
      <c r="D84" s="194" t="s">
        <v>117</v>
      </c>
      <c r="E84" s="195" t="s">
        <v>169</v>
      </c>
      <c r="F84" s="196" t="s">
        <v>170</v>
      </c>
      <c r="G84" s="197" t="s">
        <v>171</v>
      </c>
      <c r="H84" s="198">
        <v>10</v>
      </c>
      <c r="I84" s="199"/>
      <c r="J84" s="200">
        <f>ROUND(I84*H84,2)</f>
        <v>0</v>
      </c>
      <c r="K84" s="196" t="s">
        <v>121</v>
      </c>
      <c r="L84" s="42"/>
      <c r="M84" s="201" t="s">
        <v>21</v>
      </c>
      <c r="N84" s="202" t="s">
        <v>44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115</v>
      </c>
      <c r="AT84" s="205" t="s">
        <v>117</v>
      </c>
      <c r="AU84" s="205" t="s">
        <v>83</v>
      </c>
      <c r="AY84" s="15" t="s">
        <v>116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81</v>
      </c>
      <c r="BK84" s="206">
        <f>ROUND(I84*H84,2)</f>
        <v>0</v>
      </c>
      <c r="BL84" s="15" t="s">
        <v>115</v>
      </c>
      <c r="BM84" s="205" t="s">
        <v>172</v>
      </c>
    </row>
    <row r="85" s="2" customFormat="1" ht="76.35" customHeight="1">
      <c r="A85" s="36"/>
      <c r="B85" s="37"/>
      <c r="C85" s="194" t="s">
        <v>83</v>
      </c>
      <c r="D85" s="194" t="s">
        <v>117</v>
      </c>
      <c r="E85" s="195" t="s">
        <v>173</v>
      </c>
      <c r="F85" s="196" t="s">
        <v>174</v>
      </c>
      <c r="G85" s="197" t="s">
        <v>171</v>
      </c>
      <c r="H85" s="198">
        <v>15</v>
      </c>
      <c r="I85" s="199"/>
      <c r="J85" s="200">
        <f>ROUND(I85*H85,2)</f>
        <v>0</v>
      </c>
      <c r="K85" s="196" t="s">
        <v>121</v>
      </c>
      <c r="L85" s="42"/>
      <c r="M85" s="201" t="s">
        <v>21</v>
      </c>
      <c r="N85" s="202" t="s">
        <v>44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115</v>
      </c>
      <c r="AT85" s="205" t="s">
        <v>117</v>
      </c>
      <c r="AU85" s="205" t="s">
        <v>83</v>
      </c>
      <c r="AY85" s="15" t="s">
        <v>116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81</v>
      </c>
      <c r="BK85" s="206">
        <f>ROUND(I85*H85,2)</f>
        <v>0</v>
      </c>
      <c r="BL85" s="15" t="s">
        <v>115</v>
      </c>
      <c r="BM85" s="205" t="s">
        <v>175</v>
      </c>
    </row>
    <row r="86" s="2" customFormat="1" ht="123" customHeight="1">
      <c r="A86" s="36"/>
      <c r="B86" s="37"/>
      <c r="C86" s="194" t="s">
        <v>128</v>
      </c>
      <c r="D86" s="194" t="s">
        <v>117</v>
      </c>
      <c r="E86" s="195" t="s">
        <v>176</v>
      </c>
      <c r="F86" s="196" t="s">
        <v>177</v>
      </c>
      <c r="G86" s="197" t="s">
        <v>171</v>
      </c>
      <c r="H86" s="198">
        <v>15</v>
      </c>
      <c r="I86" s="199"/>
      <c r="J86" s="200">
        <f>ROUND(I86*H86,2)</f>
        <v>0</v>
      </c>
      <c r="K86" s="196" t="s">
        <v>121</v>
      </c>
      <c r="L86" s="42"/>
      <c r="M86" s="201" t="s">
        <v>21</v>
      </c>
      <c r="N86" s="202" t="s">
        <v>44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115</v>
      </c>
      <c r="AT86" s="205" t="s">
        <v>117</v>
      </c>
      <c r="AU86" s="205" t="s">
        <v>83</v>
      </c>
      <c r="AY86" s="15" t="s">
        <v>116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81</v>
      </c>
      <c r="BK86" s="206">
        <f>ROUND(I86*H86,2)</f>
        <v>0</v>
      </c>
      <c r="BL86" s="15" t="s">
        <v>115</v>
      </c>
      <c r="BM86" s="205" t="s">
        <v>178</v>
      </c>
    </row>
    <row r="87" s="2" customFormat="1" ht="66.75" customHeight="1">
      <c r="A87" s="36"/>
      <c r="B87" s="37"/>
      <c r="C87" s="194" t="s">
        <v>115</v>
      </c>
      <c r="D87" s="194" t="s">
        <v>117</v>
      </c>
      <c r="E87" s="195" t="s">
        <v>179</v>
      </c>
      <c r="F87" s="196" t="s">
        <v>180</v>
      </c>
      <c r="G87" s="197" t="s">
        <v>181</v>
      </c>
      <c r="H87" s="198">
        <v>10</v>
      </c>
      <c r="I87" s="199"/>
      <c r="J87" s="200">
        <f>ROUND(I87*H87,2)</f>
        <v>0</v>
      </c>
      <c r="K87" s="196" t="s">
        <v>121</v>
      </c>
      <c r="L87" s="42"/>
      <c r="M87" s="201" t="s">
        <v>21</v>
      </c>
      <c r="N87" s="202" t="s">
        <v>44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115</v>
      </c>
      <c r="AT87" s="205" t="s">
        <v>117</v>
      </c>
      <c r="AU87" s="205" t="s">
        <v>83</v>
      </c>
      <c r="AY87" s="15" t="s">
        <v>116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81</v>
      </c>
      <c r="BK87" s="206">
        <f>ROUND(I87*H87,2)</f>
        <v>0</v>
      </c>
      <c r="BL87" s="15" t="s">
        <v>115</v>
      </c>
      <c r="BM87" s="205" t="s">
        <v>182</v>
      </c>
    </row>
    <row r="88" s="2" customFormat="1" ht="24.15" customHeight="1">
      <c r="A88" s="36"/>
      <c r="B88" s="37"/>
      <c r="C88" s="207" t="s">
        <v>135</v>
      </c>
      <c r="D88" s="207" t="s">
        <v>123</v>
      </c>
      <c r="E88" s="208" t="s">
        <v>183</v>
      </c>
      <c r="F88" s="209" t="s">
        <v>184</v>
      </c>
      <c r="G88" s="210" t="s">
        <v>120</v>
      </c>
      <c r="H88" s="211">
        <v>8</v>
      </c>
      <c r="I88" s="212"/>
      <c r="J88" s="213">
        <f>ROUND(I88*H88,2)</f>
        <v>0</v>
      </c>
      <c r="K88" s="209" t="s">
        <v>121</v>
      </c>
      <c r="L88" s="214"/>
      <c r="M88" s="215" t="s">
        <v>21</v>
      </c>
      <c r="N88" s="216" t="s">
        <v>44</v>
      </c>
      <c r="O88" s="82"/>
      <c r="P88" s="203">
        <f>O88*H88</f>
        <v>0</v>
      </c>
      <c r="Q88" s="203">
        <v>0.097000000000000003</v>
      </c>
      <c r="R88" s="203">
        <f>Q88*H88</f>
        <v>0.77600000000000002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126</v>
      </c>
      <c r="AT88" s="205" t="s">
        <v>123</v>
      </c>
      <c r="AU88" s="205" t="s">
        <v>83</v>
      </c>
      <c r="AY88" s="15" t="s">
        <v>116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81</v>
      </c>
      <c r="BK88" s="206">
        <f>ROUND(I88*H88,2)</f>
        <v>0</v>
      </c>
      <c r="BL88" s="15" t="s">
        <v>126</v>
      </c>
      <c r="BM88" s="205" t="s">
        <v>185</v>
      </c>
    </row>
    <row r="89" s="2" customFormat="1" ht="16.5" customHeight="1">
      <c r="A89" s="36"/>
      <c r="B89" s="37"/>
      <c r="C89" s="207" t="s">
        <v>139</v>
      </c>
      <c r="D89" s="207" t="s">
        <v>123</v>
      </c>
      <c r="E89" s="208" t="s">
        <v>186</v>
      </c>
      <c r="F89" s="209" t="s">
        <v>187</v>
      </c>
      <c r="G89" s="210" t="s">
        <v>171</v>
      </c>
      <c r="H89" s="211">
        <v>7.5</v>
      </c>
      <c r="I89" s="212"/>
      <c r="J89" s="213">
        <f>ROUND(I89*H89,2)</f>
        <v>0</v>
      </c>
      <c r="K89" s="209" t="s">
        <v>121</v>
      </c>
      <c r="L89" s="214"/>
      <c r="M89" s="215" t="s">
        <v>21</v>
      </c>
      <c r="N89" s="216" t="s">
        <v>44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126</v>
      </c>
      <c r="AT89" s="205" t="s">
        <v>123</v>
      </c>
      <c r="AU89" s="205" t="s">
        <v>83</v>
      </c>
      <c r="AY89" s="15" t="s">
        <v>116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81</v>
      </c>
      <c r="BK89" s="206">
        <f>ROUND(I89*H89,2)</f>
        <v>0</v>
      </c>
      <c r="BL89" s="15" t="s">
        <v>126</v>
      </c>
      <c r="BM89" s="205" t="s">
        <v>188</v>
      </c>
    </row>
    <row r="90" s="2" customFormat="1" ht="16.5" customHeight="1">
      <c r="A90" s="36"/>
      <c r="B90" s="37"/>
      <c r="C90" s="207" t="s">
        <v>143</v>
      </c>
      <c r="D90" s="207" t="s">
        <v>123</v>
      </c>
      <c r="E90" s="208" t="s">
        <v>189</v>
      </c>
      <c r="F90" s="209" t="s">
        <v>190</v>
      </c>
      <c r="G90" s="210" t="s">
        <v>191</v>
      </c>
      <c r="H90" s="211">
        <v>8</v>
      </c>
      <c r="I90" s="212"/>
      <c r="J90" s="213">
        <f>ROUND(I90*H90,2)</f>
        <v>0</v>
      </c>
      <c r="K90" s="209" t="s">
        <v>121</v>
      </c>
      <c r="L90" s="214"/>
      <c r="M90" s="215" t="s">
        <v>21</v>
      </c>
      <c r="N90" s="216" t="s">
        <v>44</v>
      </c>
      <c r="O90" s="82"/>
      <c r="P90" s="203">
        <f>O90*H90</f>
        <v>0</v>
      </c>
      <c r="Q90" s="203">
        <v>1</v>
      </c>
      <c r="R90" s="203">
        <f>Q90*H90</f>
        <v>8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126</v>
      </c>
      <c r="AT90" s="205" t="s">
        <v>123</v>
      </c>
      <c r="AU90" s="205" t="s">
        <v>83</v>
      </c>
      <c r="AY90" s="15" t="s">
        <v>116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81</v>
      </c>
      <c r="BK90" s="206">
        <f>ROUND(I90*H90,2)</f>
        <v>0</v>
      </c>
      <c r="BL90" s="15" t="s">
        <v>126</v>
      </c>
      <c r="BM90" s="205" t="s">
        <v>192</v>
      </c>
    </row>
    <row r="91" s="2" customFormat="1" ht="16.5" customHeight="1">
      <c r="A91" s="36"/>
      <c r="B91" s="37"/>
      <c r="C91" s="207" t="s">
        <v>147</v>
      </c>
      <c r="D91" s="207" t="s">
        <v>123</v>
      </c>
      <c r="E91" s="208" t="s">
        <v>193</v>
      </c>
      <c r="F91" s="209" t="s">
        <v>194</v>
      </c>
      <c r="G91" s="210" t="s">
        <v>191</v>
      </c>
      <c r="H91" s="211">
        <v>34</v>
      </c>
      <c r="I91" s="212"/>
      <c r="J91" s="213">
        <f>ROUND(I91*H91,2)</f>
        <v>0</v>
      </c>
      <c r="K91" s="209" t="s">
        <v>121</v>
      </c>
      <c r="L91" s="214"/>
      <c r="M91" s="215" t="s">
        <v>21</v>
      </c>
      <c r="N91" s="216" t="s">
        <v>44</v>
      </c>
      <c r="O91" s="82"/>
      <c r="P91" s="203">
        <f>O91*H91</f>
        <v>0</v>
      </c>
      <c r="Q91" s="203">
        <v>1</v>
      </c>
      <c r="R91" s="203">
        <f>Q91*H91</f>
        <v>34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126</v>
      </c>
      <c r="AT91" s="205" t="s">
        <v>123</v>
      </c>
      <c r="AU91" s="205" t="s">
        <v>83</v>
      </c>
      <c r="AY91" s="15" t="s">
        <v>116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81</v>
      </c>
      <c r="BK91" s="206">
        <f>ROUND(I91*H91,2)</f>
        <v>0</v>
      </c>
      <c r="BL91" s="15" t="s">
        <v>126</v>
      </c>
      <c r="BM91" s="205" t="s">
        <v>195</v>
      </c>
    </row>
    <row r="92" s="2" customFormat="1" ht="24.15" customHeight="1">
      <c r="A92" s="36"/>
      <c r="B92" s="37"/>
      <c r="C92" s="207" t="s">
        <v>151</v>
      </c>
      <c r="D92" s="207" t="s">
        <v>123</v>
      </c>
      <c r="E92" s="208" t="s">
        <v>196</v>
      </c>
      <c r="F92" s="209" t="s">
        <v>197</v>
      </c>
      <c r="G92" s="210" t="s">
        <v>120</v>
      </c>
      <c r="H92" s="211">
        <v>16</v>
      </c>
      <c r="I92" s="212"/>
      <c r="J92" s="213">
        <f>ROUND(I92*H92,2)</f>
        <v>0</v>
      </c>
      <c r="K92" s="209" t="s">
        <v>121</v>
      </c>
      <c r="L92" s="214"/>
      <c r="M92" s="215" t="s">
        <v>21</v>
      </c>
      <c r="N92" s="216" t="s">
        <v>44</v>
      </c>
      <c r="O92" s="82"/>
      <c r="P92" s="203">
        <f>O92*H92</f>
        <v>0</v>
      </c>
      <c r="Q92" s="203">
        <v>9.0000000000000006E-05</v>
      </c>
      <c r="R92" s="203">
        <f>Q92*H92</f>
        <v>0.0014400000000000001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126</v>
      </c>
      <c r="AT92" s="205" t="s">
        <v>123</v>
      </c>
      <c r="AU92" s="205" t="s">
        <v>83</v>
      </c>
      <c r="AY92" s="15" t="s">
        <v>116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81</v>
      </c>
      <c r="BK92" s="206">
        <f>ROUND(I92*H92,2)</f>
        <v>0</v>
      </c>
      <c r="BL92" s="15" t="s">
        <v>126</v>
      </c>
      <c r="BM92" s="205" t="s">
        <v>198</v>
      </c>
    </row>
    <row r="93" s="2" customFormat="1" ht="21.75" customHeight="1">
      <c r="A93" s="36"/>
      <c r="B93" s="37"/>
      <c r="C93" s="207" t="s">
        <v>155</v>
      </c>
      <c r="D93" s="207" t="s">
        <v>123</v>
      </c>
      <c r="E93" s="208" t="s">
        <v>199</v>
      </c>
      <c r="F93" s="209" t="s">
        <v>200</v>
      </c>
      <c r="G93" s="210" t="s">
        <v>120</v>
      </c>
      <c r="H93" s="211">
        <v>16</v>
      </c>
      <c r="I93" s="212"/>
      <c r="J93" s="213">
        <f>ROUND(I93*H93,2)</f>
        <v>0</v>
      </c>
      <c r="K93" s="209" t="s">
        <v>121</v>
      </c>
      <c r="L93" s="214"/>
      <c r="M93" s="215" t="s">
        <v>21</v>
      </c>
      <c r="N93" s="216" t="s">
        <v>44</v>
      </c>
      <c r="O93" s="82"/>
      <c r="P93" s="203">
        <f>O93*H93</f>
        <v>0</v>
      </c>
      <c r="Q93" s="203">
        <v>0.00018000000000000001</v>
      </c>
      <c r="R93" s="203">
        <f>Q93*H93</f>
        <v>0.0028800000000000002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126</v>
      </c>
      <c r="AT93" s="205" t="s">
        <v>123</v>
      </c>
      <c r="AU93" s="205" t="s">
        <v>83</v>
      </c>
      <c r="AY93" s="15" t="s">
        <v>116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81</v>
      </c>
      <c r="BK93" s="206">
        <f>ROUND(I93*H93,2)</f>
        <v>0</v>
      </c>
      <c r="BL93" s="15" t="s">
        <v>126</v>
      </c>
      <c r="BM93" s="205" t="s">
        <v>201</v>
      </c>
    </row>
    <row r="94" s="2" customFormat="1" ht="24.15" customHeight="1">
      <c r="A94" s="36"/>
      <c r="B94" s="37"/>
      <c r="C94" s="207" t="s">
        <v>159</v>
      </c>
      <c r="D94" s="207" t="s">
        <v>123</v>
      </c>
      <c r="E94" s="208" t="s">
        <v>202</v>
      </c>
      <c r="F94" s="209" t="s">
        <v>203</v>
      </c>
      <c r="G94" s="210" t="s">
        <v>120</v>
      </c>
      <c r="H94" s="211">
        <v>128</v>
      </c>
      <c r="I94" s="212"/>
      <c r="J94" s="213">
        <f>ROUND(I94*H94,2)</f>
        <v>0</v>
      </c>
      <c r="K94" s="209" t="s">
        <v>121</v>
      </c>
      <c r="L94" s="214"/>
      <c r="M94" s="215" t="s">
        <v>21</v>
      </c>
      <c r="N94" s="216" t="s">
        <v>44</v>
      </c>
      <c r="O94" s="82"/>
      <c r="P94" s="203">
        <f>O94*H94</f>
        <v>0</v>
      </c>
      <c r="Q94" s="203">
        <v>0.00123</v>
      </c>
      <c r="R94" s="203">
        <f>Q94*H94</f>
        <v>0.15744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126</v>
      </c>
      <c r="AT94" s="205" t="s">
        <v>123</v>
      </c>
      <c r="AU94" s="205" t="s">
        <v>83</v>
      </c>
      <c r="AY94" s="15" t="s">
        <v>116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81</v>
      </c>
      <c r="BK94" s="206">
        <f>ROUND(I94*H94,2)</f>
        <v>0</v>
      </c>
      <c r="BL94" s="15" t="s">
        <v>126</v>
      </c>
      <c r="BM94" s="205" t="s">
        <v>204</v>
      </c>
    </row>
    <row r="95" s="2" customFormat="1" ht="16.5" customHeight="1">
      <c r="A95" s="36"/>
      <c r="B95" s="37"/>
      <c r="C95" s="207" t="s">
        <v>205</v>
      </c>
      <c r="D95" s="207" t="s">
        <v>123</v>
      </c>
      <c r="E95" s="208" t="s">
        <v>206</v>
      </c>
      <c r="F95" s="209" t="s">
        <v>207</v>
      </c>
      <c r="G95" s="210" t="s">
        <v>120</v>
      </c>
      <c r="H95" s="211">
        <v>96</v>
      </c>
      <c r="I95" s="212"/>
      <c r="J95" s="213">
        <f>ROUND(I95*H95,2)</f>
        <v>0</v>
      </c>
      <c r="K95" s="209" t="s">
        <v>121</v>
      </c>
      <c r="L95" s="214"/>
      <c r="M95" s="215" t="s">
        <v>21</v>
      </c>
      <c r="N95" s="216" t="s">
        <v>44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126</v>
      </c>
      <c r="AT95" s="205" t="s">
        <v>123</v>
      </c>
      <c r="AU95" s="205" t="s">
        <v>83</v>
      </c>
      <c r="AY95" s="15" t="s">
        <v>116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81</v>
      </c>
      <c r="BK95" s="206">
        <f>ROUND(I95*H95,2)</f>
        <v>0</v>
      </c>
      <c r="BL95" s="15" t="s">
        <v>126</v>
      </c>
      <c r="BM95" s="205" t="s">
        <v>208</v>
      </c>
    </row>
    <row r="96" s="2" customFormat="1" ht="24.15" customHeight="1">
      <c r="A96" s="36"/>
      <c r="B96" s="37"/>
      <c r="C96" s="207" t="s">
        <v>128</v>
      </c>
      <c r="D96" s="207" t="s">
        <v>123</v>
      </c>
      <c r="E96" s="208" t="s">
        <v>209</v>
      </c>
      <c r="F96" s="209" t="s">
        <v>210</v>
      </c>
      <c r="G96" s="210" t="s">
        <v>120</v>
      </c>
      <c r="H96" s="211">
        <v>192</v>
      </c>
      <c r="I96" s="212"/>
      <c r="J96" s="213">
        <f>ROUND(I96*H96,2)</f>
        <v>0</v>
      </c>
      <c r="K96" s="209" t="s">
        <v>121</v>
      </c>
      <c r="L96" s="214"/>
      <c r="M96" s="215" t="s">
        <v>21</v>
      </c>
      <c r="N96" s="216" t="s">
        <v>44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126</v>
      </c>
      <c r="AT96" s="205" t="s">
        <v>123</v>
      </c>
      <c r="AU96" s="205" t="s">
        <v>83</v>
      </c>
      <c r="AY96" s="15" t="s">
        <v>116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81</v>
      </c>
      <c r="BK96" s="206">
        <f>ROUND(I96*H96,2)</f>
        <v>0</v>
      </c>
      <c r="BL96" s="15" t="s">
        <v>126</v>
      </c>
      <c r="BM96" s="205" t="s">
        <v>211</v>
      </c>
    </row>
    <row r="97" s="2" customFormat="1" ht="16.5" customHeight="1">
      <c r="A97" s="36"/>
      <c r="B97" s="37"/>
      <c r="C97" s="207" t="s">
        <v>212</v>
      </c>
      <c r="D97" s="207" t="s">
        <v>123</v>
      </c>
      <c r="E97" s="208" t="s">
        <v>213</v>
      </c>
      <c r="F97" s="209" t="s">
        <v>214</v>
      </c>
      <c r="G97" s="210" t="s">
        <v>120</v>
      </c>
      <c r="H97" s="211">
        <v>8</v>
      </c>
      <c r="I97" s="212"/>
      <c r="J97" s="213">
        <f>ROUND(I97*H97,2)</f>
        <v>0</v>
      </c>
      <c r="K97" s="209" t="s">
        <v>121</v>
      </c>
      <c r="L97" s="214"/>
      <c r="M97" s="215" t="s">
        <v>21</v>
      </c>
      <c r="N97" s="216" t="s">
        <v>44</v>
      </c>
      <c r="O97" s="82"/>
      <c r="P97" s="203">
        <f>O97*H97</f>
        <v>0</v>
      </c>
      <c r="Q97" s="203">
        <v>0.0085199999999999998</v>
      </c>
      <c r="R97" s="203">
        <f>Q97*H97</f>
        <v>0.068159999999999998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126</v>
      </c>
      <c r="AT97" s="205" t="s">
        <v>123</v>
      </c>
      <c r="AU97" s="205" t="s">
        <v>83</v>
      </c>
      <c r="AY97" s="15" t="s">
        <v>116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81</v>
      </c>
      <c r="BK97" s="206">
        <f>ROUND(I97*H97,2)</f>
        <v>0</v>
      </c>
      <c r="BL97" s="15" t="s">
        <v>126</v>
      </c>
      <c r="BM97" s="205" t="s">
        <v>215</v>
      </c>
    </row>
    <row r="98" s="2" customFormat="1" ht="16.5" customHeight="1">
      <c r="A98" s="36"/>
      <c r="B98" s="37"/>
      <c r="C98" s="207" t="s">
        <v>135</v>
      </c>
      <c r="D98" s="207" t="s">
        <v>123</v>
      </c>
      <c r="E98" s="208" t="s">
        <v>216</v>
      </c>
      <c r="F98" s="209" t="s">
        <v>217</v>
      </c>
      <c r="G98" s="210" t="s">
        <v>120</v>
      </c>
      <c r="H98" s="211">
        <v>8</v>
      </c>
      <c r="I98" s="212"/>
      <c r="J98" s="213">
        <f>ROUND(I98*H98,2)</f>
        <v>0</v>
      </c>
      <c r="K98" s="209" t="s">
        <v>121</v>
      </c>
      <c r="L98" s="214"/>
      <c r="M98" s="215" t="s">
        <v>21</v>
      </c>
      <c r="N98" s="216" t="s">
        <v>44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126</v>
      </c>
      <c r="AT98" s="205" t="s">
        <v>123</v>
      </c>
      <c r="AU98" s="205" t="s">
        <v>83</v>
      </c>
      <c r="AY98" s="15" t="s">
        <v>116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81</v>
      </c>
      <c r="BK98" s="206">
        <f>ROUND(I98*H98,2)</f>
        <v>0</v>
      </c>
      <c r="BL98" s="15" t="s">
        <v>126</v>
      </c>
      <c r="BM98" s="205" t="s">
        <v>218</v>
      </c>
    </row>
    <row r="99" s="2" customFormat="1" ht="16.5" customHeight="1">
      <c r="A99" s="36"/>
      <c r="B99" s="37"/>
      <c r="C99" s="207" t="s">
        <v>219</v>
      </c>
      <c r="D99" s="207" t="s">
        <v>123</v>
      </c>
      <c r="E99" s="208" t="s">
        <v>220</v>
      </c>
      <c r="F99" s="209" t="s">
        <v>221</v>
      </c>
      <c r="G99" s="210" t="s">
        <v>120</v>
      </c>
      <c r="H99" s="211">
        <v>80</v>
      </c>
      <c r="I99" s="212"/>
      <c r="J99" s="213">
        <f>ROUND(I99*H99,2)</f>
        <v>0</v>
      </c>
      <c r="K99" s="209" t="s">
        <v>121</v>
      </c>
      <c r="L99" s="214"/>
      <c r="M99" s="215" t="s">
        <v>21</v>
      </c>
      <c r="N99" s="216" t="s">
        <v>44</v>
      </c>
      <c r="O99" s="82"/>
      <c r="P99" s="203">
        <f>O99*H99</f>
        <v>0</v>
      </c>
      <c r="Q99" s="203">
        <v>0.00051999999999999995</v>
      </c>
      <c r="R99" s="203">
        <f>Q99*H99</f>
        <v>0.041599999999999998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126</v>
      </c>
      <c r="AT99" s="205" t="s">
        <v>123</v>
      </c>
      <c r="AU99" s="205" t="s">
        <v>83</v>
      </c>
      <c r="AY99" s="15" t="s">
        <v>116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81</v>
      </c>
      <c r="BK99" s="206">
        <f>ROUND(I99*H99,2)</f>
        <v>0</v>
      </c>
      <c r="BL99" s="15" t="s">
        <v>126</v>
      </c>
      <c r="BM99" s="205" t="s">
        <v>222</v>
      </c>
    </row>
    <row r="100" s="2" customFormat="1" ht="16.5" customHeight="1">
      <c r="A100" s="36"/>
      <c r="B100" s="37"/>
      <c r="C100" s="207" t="s">
        <v>223</v>
      </c>
      <c r="D100" s="207" t="s">
        <v>123</v>
      </c>
      <c r="E100" s="208" t="s">
        <v>224</v>
      </c>
      <c r="F100" s="209" t="s">
        <v>225</v>
      </c>
      <c r="G100" s="210" t="s">
        <v>120</v>
      </c>
      <c r="H100" s="211">
        <v>80</v>
      </c>
      <c r="I100" s="212"/>
      <c r="J100" s="213">
        <f>ROUND(I100*H100,2)</f>
        <v>0</v>
      </c>
      <c r="K100" s="209" t="s">
        <v>121</v>
      </c>
      <c r="L100" s="214"/>
      <c r="M100" s="215" t="s">
        <v>21</v>
      </c>
      <c r="N100" s="216" t="s">
        <v>44</v>
      </c>
      <c r="O100" s="82"/>
      <c r="P100" s="203">
        <f>O100*H100</f>
        <v>0</v>
      </c>
      <c r="Q100" s="203">
        <v>9.0000000000000006E-05</v>
      </c>
      <c r="R100" s="203">
        <f>Q100*H100</f>
        <v>0.0072000000000000007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126</v>
      </c>
      <c r="AT100" s="205" t="s">
        <v>123</v>
      </c>
      <c r="AU100" s="205" t="s">
        <v>83</v>
      </c>
      <c r="AY100" s="15" t="s">
        <v>116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81</v>
      </c>
      <c r="BK100" s="206">
        <f>ROUND(I100*H100,2)</f>
        <v>0</v>
      </c>
      <c r="BL100" s="15" t="s">
        <v>126</v>
      </c>
      <c r="BM100" s="205" t="s">
        <v>226</v>
      </c>
    </row>
    <row r="101" s="2" customFormat="1" ht="16.5" customHeight="1">
      <c r="A101" s="36"/>
      <c r="B101" s="37"/>
      <c r="C101" s="207" t="s">
        <v>227</v>
      </c>
      <c r="D101" s="207" t="s">
        <v>123</v>
      </c>
      <c r="E101" s="208" t="s">
        <v>228</v>
      </c>
      <c r="F101" s="209" t="s">
        <v>229</v>
      </c>
      <c r="G101" s="210" t="s">
        <v>120</v>
      </c>
      <c r="H101" s="211">
        <v>2</v>
      </c>
      <c r="I101" s="212"/>
      <c r="J101" s="213">
        <f>ROUND(I101*H101,2)</f>
        <v>0</v>
      </c>
      <c r="K101" s="209" t="s">
        <v>121</v>
      </c>
      <c r="L101" s="214"/>
      <c r="M101" s="215" t="s">
        <v>21</v>
      </c>
      <c r="N101" s="216" t="s">
        <v>44</v>
      </c>
      <c r="O101" s="82"/>
      <c r="P101" s="203">
        <f>O101*H101</f>
        <v>0</v>
      </c>
      <c r="Q101" s="203">
        <v>0.22444</v>
      </c>
      <c r="R101" s="203">
        <f>Q101*H101</f>
        <v>0.44888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126</v>
      </c>
      <c r="AT101" s="205" t="s">
        <v>123</v>
      </c>
      <c r="AU101" s="205" t="s">
        <v>83</v>
      </c>
      <c r="AY101" s="15" t="s">
        <v>116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81</v>
      </c>
      <c r="BK101" s="206">
        <f>ROUND(I101*H101,2)</f>
        <v>0</v>
      </c>
      <c r="BL101" s="15" t="s">
        <v>126</v>
      </c>
      <c r="BM101" s="205" t="s">
        <v>230</v>
      </c>
    </row>
    <row r="102" s="2" customFormat="1" ht="76.35" customHeight="1">
      <c r="A102" s="36"/>
      <c r="B102" s="37"/>
      <c r="C102" s="194" t="s">
        <v>231</v>
      </c>
      <c r="D102" s="194" t="s">
        <v>117</v>
      </c>
      <c r="E102" s="195" t="s">
        <v>232</v>
      </c>
      <c r="F102" s="196" t="s">
        <v>233</v>
      </c>
      <c r="G102" s="197" t="s">
        <v>171</v>
      </c>
      <c r="H102" s="198">
        <v>2</v>
      </c>
      <c r="I102" s="199"/>
      <c r="J102" s="200">
        <f>ROUND(I102*H102,2)</f>
        <v>0</v>
      </c>
      <c r="K102" s="196" t="s">
        <v>121</v>
      </c>
      <c r="L102" s="42"/>
      <c r="M102" s="201" t="s">
        <v>21</v>
      </c>
      <c r="N102" s="202" t="s">
        <v>44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115</v>
      </c>
      <c r="AT102" s="205" t="s">
        <v>117</v>
      </c>
      <c r="AU102" s="205" t="s">
        <v>83</v>
      </c>
      <c r="AY102" s="15" t="s">
        <v>116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81</v>
      </c>
      <c r="BK102" s="206">
        <f>ROUND(I102*H102,2)</f>
        <v>0</v>
      </c>
      <c r="BL102" s="15" t="s">
        <v>115</v>
      </c>
      <c r="BM102" s="205" t="s">
        <v>234</v>
      </c>
    </row>
    <row r="103" s="2" customFormat="1" ht="156.75" customHeight="1">
      <c r="A103" s="36"/>
      <c r="B103" s="37"/>
      <c r="C103" s="194" t="s">
        <v>235</v>
      </c>
      <c r="D103" s="194" t="s">
        <v>117</v>
      </c>
      <c r="E103" s="195" t="s">
        <v>236</v>
      </c>
      <c r="F103" s="196" t="s">
        <v>237</v>
      </c>
      <c r="G103" s="197" t="s">
        <v>120</v>
      </c>
      <c r="H103" s="198">
        <v>8</v>
      </c>
      <c r="I103" s="199"/>
      <c r="J103" s="200">
        <f>ROUND(I103*H103,2)</f>
        <v>0</v>
      </c>
      <c r="K103" s="196" t="s">
        <v>121</v>
      </c>
      <c r="L103" s="42"/>
      <c r="M103" s="201" t="s">
        <v>21</v>
      </c>
      <c r="N103" s="202" t="s">
        <v>44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115</v>
      </c>
      <c r="AT103" s="205" t="s">
        <v>117</v>
      </c>
      <c r="AU103" s="205" t="s">
        <v>83</v>
      </c>
      <c r="AY103" s="15" t="s">
        <v>116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81</v>
      </c>
      <c r="BK103" s="206">
        <f>ROUND(I103*H103,2)</f>
        <v>0</v>
      </c>
      <c r="BL103" s="15" t="s">
        <v>115</v>
      </c>
      <c r="BM103" s="205" t="s">
        <v>238</v>
      </c>
    </row>
    <row r="104" s="2" customFormat="1" ht="49.05" customHeight="1">
      <c r="A104" s="36"/>
      <c r="B104" s="37"/>
      <c r="C104" s="194" t="s">
        <v>7</v>
      </c>
      <c r="D104" s="194" t="s">
        <v>117</v>
      </c>
      <c r="E104" s="195" t="s">
        <v>239</v>
      </c>
      <c r="F104" s="196" t="s">
        <v>240</v>
      </c>
      <c r="G104" s="197" t="s">
        <v>120</v>
      </c>
      <c r="H104" s="198">
        <v>12</v>
      </c>
      <c r="I104" s="199"/>
      <c r="J104" s="200">
        <f>ROUND(I104*H104,2)</f>
        <v>0</v>
      </c>
      <c r="K104" s="196" t="s">
        <v>121</v>
      </c>
      <c r="L104" s="42"/>
      <c r="M104" s="201" t="s">
        <v>21</v>
      </c>
      <c r="N104" s="202" t="s">
        <v>44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115</v>
      </c>
      <c r="AT104" s="205" t="s">
        <v>117</v>
      </c>
      <c r="AU104" s="205" t="s">
        <v>83</v>
      </c>
      <c r="AY104" s="15" t="s">
        <v>116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81</v>
      </c>
      <c r="BK104" s="206">
        <f>ROUND(I104*H104,2)</f>
        <v>0</v>
      </c>
      <c r="BL104" s="15" t="s">
        <v>115</v>
      </c>
      <c r="BM104" s="205" t="s">
        <v>241</v>
      </c>
    </row>
    <row r="105" s="2" customFormat="1" ht="76.35" customHeight="1">
      <c r="A105" s="36"/>
      <c r="B105" s="37"/>
      <c r="C105" s="194" t="s">
        <v>242</v>
      </c>
      <c r="D105" s="194" t="s">
        <v>117</v>
      </c>
      <c r="E105" s="195" t="s">
        <v>243</v>
      </c>
      <c r="F105" s="196" t="s">
        <v>244</v>
      </c>
      <c r="G105" s="197" t="s">
        <v>120</v>
      </c>
      <c r="H105" s="198">
        <v>20</v>
      </c>
      <c r="I105" s="199"/>
      <c r="J105" s="200">
        <f>ROUND(I105*H105,2)</f>
        <v>0</v>
      </c>
      <c r="K105" s="196" t="s">
        <v>121</v>
      </c>
      <c r="L105" s="42"/>
      <c r="M105" s="201" t="s">
        <v>21</v>
      </c>
      <c r="N105" s="202" t="s">
        <v>44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115</v>
      </c>
      <c r="AT105" s="205" t="s">
        <v>117</v>
      </c>
      <c r="AU105" s="205" t="s">
        <v>83</v>
      </c>
      <c r="AY105" s="15" t="s">
        <v>116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81</v>
      </c>
      <c r="BK105" s="206">
        <f>ROUND(I105*H105,2)</f>
        <v>0</v>
      </c>
      <c r="BL105" s="15" t="s">
        <v>115</v>
      </c>
      <c r="BM105" s="205" t="s">
        <v>245</v>
      </c>
    </row>
    <row r="106" s="2" customFormat="1" ht="101.25" customHeight="1">
      <c r="A106" s="36"/>
      <c r="B106" s="37"/>
      <c r="C106" s="194" t="s">
        <v>246</v>
      </c>
      <c r="D106" s="194" t="s">
        <v>117</v>
      </c>
      <c r="E106" s="195" t="s">
        <v>247</v>
      </c>
      <c r="F106" s="196" t="s">
        <v>248</v>
      </c>
      <c r="G106" s="197" t="s">
        <v>249</v>
      </c>
      <c r="H106" s="198">
        <v>30</v>
      </c>
      <c r="I106" s="199"/>
      <c r="J106" s="200">
        <f>ROUND(I106*H106,2)</f>
        <v>0</v>
      </c>
      <c r="K106" s="196" t="s">
        <v>121</v>
      </c>
      <c r="L106" s="42"/>
      <c r="M106" s="201" t="s">
        <v>21</v>
      </c>
      <c r="N106" s="202" t="s">
        <v>44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115</v>
      </c>
      <c r="AT106" s="205" t="s">
        <v>117</v>
      </c>
      <c r="AU106" s="205" t="s">
        <v>83</v>
      </c>
      <c r="AY106" s="15" t="s">
        <v>116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81</v>
      </c>
      <c r="BK106" s="206">
        <f>ROUND(I106*H106,2)</f>
        <v>0</v>
      </c>
      <c r="BL106" s="15" t="s">
        <v>115</v>
      </c>
      <c r="BM106" s="205" t="s">
        <v>250</v>
      </c>
    </row>
    <row r="107" s="2" customFormat="1" ht="114.9" customHeight="1">
      <c r="A107" s="36"/>
      <c r="B107" s="37"/>
      <c r="C107" s="194" t="s">
        <v>251</v>
      </c>
      <c r="D107" s="194" t="s">
        <v>117</v>
      </c>
      <c r="E107" s="195" t="s">
        <v>252</v>
      </c>
      <c r="F107" s="196" t="s">
        <v>253</v>
      </c>
      <c r="G107" s="197" t="s">
        <v>254</v>
      </c>
      <c r="H107" s="198">
        <v>12</v>
      </c>
      <c r="I107" s="199"/>
      <c r="J107" s="200">
        <f>ROUND(I107*H107,2)</f>
        <v>0</v>
      </c>
      <c r="K107" s="196" t="s">
        <v>121</v>
      </c>
      <c r="L107" s="42"/>
      <c r="M107" s="201" t="s">
        <v>21</v>
      </c>
      <c r="N107" s="202" t="s">
        <v>44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115</v>
      </c>
      <c r="AT107" s="205" t="s">
        <v>117</v>
      </c>
      <c r="AU107" s="205" t="s">
        <v>83</v>
      </c>
      <c r="AY107" s="15" t="s">
        <v>116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81</v>
      </c>
      <c r="BK107" s="206">
        <f>ROUND(I107*H107,2)</f>
        <v>0</v>
      </c>
      <c r="BL107" s="15" t="s">
        <v>115</v>
      </c>
      <c r="BM107" s="205" t="s">
        <v>255</v>
      </c>
    </row>
    <row r="108" s="2" customFormat="1" ht="16.5" customHeight="1">
      <c r="A108" s="36"/>
      <c r="B108" s="37"/>
      <c r="C108" s="207" t="s">
        <v>256</v>
      </c>
      <c r="D108" s="207" t="s">
        <v>123</v>
      </c>
      <c r="E108" s="208" t="s">
        <v>257</v>
      </c>
      <c r="F108" s="209" t="s">
        <v>258</v>
      </c>
      <c r="G108" s="210" t="s">
        <v>249</v>
      </c>
      <c r="H108" s="211">
        <v>72</v>
      </c>
      <c r="I108" s="212"/>
      <c r="J108" s="213">
        <f>ROUND(I108*H108,2)</f>
        <v>0</v>
      </c>
      <c r="K108" s="209" t="s">
        <v>121</v>
      </c>
      <c r="L108" s="214"/>
      <c r="M108" s="215" t="s">
        <v>21</v>
      </c>
      <c r="N108" s="216" t="s">
        <v>44</v>
      </c>
      <c r="O108" s="82"/>
      <c r="P108" s="203">
        <f>O108*H108</f>
        <v>0</v>
      </c>
      <c r="Q108" s="203">
        <v>0.049390000000000003</v>
      </c>
      <c r="R108" s="203">
        <f>Q108*H108</f>
        <v>3.5560800000000001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126</v>
      </c>
      <c r="AT108" s="205" t="s">
        <v>123</v>
      </c>
      <c r="AU108" s="205" t="s">
        <v>83</v>
      </c>
      <c r="AY108" s="15" t="s">
        <v>116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81</v>
      </c>
      <c r="BK108" s="206">
        <f>ROUND(I108*H108,2)</f>
        <v>0</v>
      </c>
      <c r="BL108" s="15" t="s">
        <v>126</v>
      </c>
      <c r="BM108" s="205" t="s">
        <v>259</v>
      </c>
    </row>
    <row r="109" s="2" customFormat="1" ht="24.15" customHeight="1">
      <c r="A109" s="36"/>
      <c r="B109" s="37"/>
      <c r="C109" s="207" t="s">
        <v>260</v>
      </c>
      <c r="D109" s="207" t="s">
        <v>123</v>
      </c>
      <c r="E109" s="208" t="s">
        <v>261</v>
      </c>
      <c r="F109" s="209" t="s">
        <v>262</v>
      </c>
      <c r="G109" s="210" t="s">
        <v>120</v>
      </c>
      <c r="H109" s="211">
        <v>24</v>
      </c>
      <c r="I109" s="212"/>
      <c r="J109" s="213">
        <f>ROUND(I109*H109,2)</f>
        <v>0</v>
      </c>
      <c r="K109" s="209" t="s">
        <v>121</v>
      </c>
      <c r="L109" s="214"/>
      <c r="M109" s="215" t="s">
        <v>21</v>
      </c>
      <c r="N109" s="216" t="s">
        <v>44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126</v>
      </c>
      <c r="AT109" s="205" t="s">
        <v>123</v>
      </c>
      <c r="AU109" s="205" t="s">
        <v>83</v>
      </c>
      <c r="AY109" s="15" t="s">
        <v>116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81</v>
      </c>
      <c r="BK109" s="206">
        <f>ROUND(I109*H109,2)</f>
        <v>0</v>
      </c>
      <c r="BL109" s="15" t="s">
        <v>126</v>
      </c>
      <c r="BM109" s="205" t="s">
        <v>263</v>
      </c>
    </row>
    <row r="110" s="2" customFormat="1" ht="24.15" customHeight="1">
      <c r="A110" s="36"/>
      <c r="B110" s="37"/>
      <c r="C110" s="207" t="s">
        <v>264</v>
      </c>
      <c r="D110" s="207" t="s">
        <v>123</v>
      </c>
      <c r="E110" s="208" t="s">
        <v>265</v>
      </c>
      <c r="F110" s="209" t="s">
        <v>266</v>
      </c>
      <c r="G110" s="210" t="s">
        <v>120</v>
      </c>
      <c r="H110" s="211">
        <v>168</v>
      </c>
      <c r="I110" s="212"/>
      <c r="J110" s="213">
        <f>ROUND(I110*H110,2)</f>
        <v>0</v>
      </c>
      <c r="K110" s="209" t="s">
        <v>121</v>
      </c>
      <c r="L110" s="214"/>
      <c r="M110" s="215" t="s">
        <v>21</v>
      </c>
      <c r="N110" s="216" t="s">
        <v>44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126</v>
      </c>
      <c r="AT110" s="205" t="s">
        <v>123</v>
      </c>
      <c r="AU110" s="205" t="s">
        <v>83</v>
      </c>
      <c r="AY110" s="15" t="s">
        <v>116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81</v>
      </c>
      <c r="BK110" s="206">
        <f>ROUND(I110*H110,2)</f>
        <v>0</v>
      </c>
      <c r="BL110" s="15" t="s">
        <v>126</v>
      </c>
      <c r="BM110" s="205" t="s">
        <v>267</v>
      </c>
    </row>
    <row r="111" s="2" customFormat="1" ht="21.75" customHeight="1">
      <c r="A111" s="36"/>
      <c r="B111" s="37"/>
      <c r="C111" s="207" t="s">
        <v>268</v>
      </c>
      <c r="D111" s="207" t="s">
        <v>123</v>
      </c>
      <c r="E111" s="208" t="s">
        <v>269</v>
      </c>
      <c r="F111" s="209" t="s">
        <v>270</v>
      </c>
      <c r="G111" s="210" t="s">
        <v>120</v>
      </c>
      <c r="H111" s="211">
        <v>48</v>
      </c>
      <c r="I111" s="212"/>
      <c r="J111" s="213">
        <f>ROUND(I111*H111,2)</f>
        <v>0</v>
      </c>
      <c r="K111" s="209" t="s">
        <v>121</v>
      </c>
      <c r="L111" s="214"/>
      <c r="M111" s="215" t="s">
        <v>21</v>
      </c>
      <c r="N111" s="216" t="s">
        <v>44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126</v>
      </c>
      <c r="AT111" s="205" t="s">
        <v>123</v>
      </c>
      <c r="AU111" s="205" t="s">
        <v>83</v>
      </c>
      <c r="AY111" s="15" t="s">
        <v>116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81</v>
      </c>
      <c r="BK111" s="206">
        <f>ROUND(I111*H111,2)</f>
        <v>0</v>
      </c>
      <c r="BL111" s="15" t="s">
        <v>126</v>
      </c>
      <c r="BM111" s="205" t="s">
        <v>271</v>
      </c>
    </row>
    <row r="112" s="2" customFormat="1" ht="66.75" customHeight="1">
      <c r="A112" s="36"/>
      <c r="B112" s="37"/>
      <c r="C112" s="194" t="s">
        <v>272</v>
      </c>
      <c r="D112" s="194" t="s">
        <v>117</v>
      </c>
      <c r="E112" s="195" t="s">
        <v>273</v>
      </c>
      <c r="F112" s="196" t="s">
        <v>274</v>
      </c>
      <c r="G112" s="197" t="s">
        <v>249</v>
      </c>
      <c r="H112" s="198">
        <v>35</v>
      </c>
      <c r="I112" s="199"/>
      <c r="J112" s="200">
        <f>ROUND(I112*H112,2)</f>
        <v>0</v>
      </c>
      <c r="K112" s="196" t="s">
        <v>121</v>
      </c>
      <c r="L112" s="42"/>
      <c r="M112" s="201" t="s">
        <v>21</v>
      </c>
      <c r="N112" s="202" t="s">
        <v>44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115</v>
      </c>
      <c r="AT112" s="205" t="s">
        <v>117</v>
      </c>
      <c r="AU112" s="205" t="s">
        <v>83</v>
      </c>
      <c r="AY112" s="15" t="s">
        <v>116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81</v>
      </c>
      <c r="BK112" s="206">
        <f>ROUND(I112*H112,2)</f>
        <v>0</v>
      </c>
      <c r="BL112" s="15" t="s">
        <v>115</v>
      </c>
      <c r="BM112" s="205" t="s">
        <v>275</v>
      </c>
    </row>
    <row r="113" s="2" customFormat="1" ht="55.5" customHeight="1">
      <c r="A113" s="36"/>
      <c r="B113" s="37"/>
      <c r="C113" s="194" t="s">
        <v>276</v>
      </c>
      <c r="D113" s="194" t="s">
        <v>117</v>
      </c>
      <c r="E113" s="195" t="s">
        <v>277</v>
      </c>
      <c r="F113" s="196" t="s">
        <v>278</v>
      </c>
      <c r="G113" s="197" t="s">
        <v>249</v>
      </c>
      <c r="H113" s="198">
        <v>20</v>
      </c>
      <c r="I113" s="199"/>
      <c r="J113" s="200">
        <f>ROUND(I113*H113,2)</f>
        <v>0</v>
      </c>
      <c r="K113" s="196" t="s">
        <v>121</v>
      </c>
      <c r="L113" s="42"/>
      <c r="M113" s="201" t="s">
        <v>21</v>
      </c>
      <c r="N113" s="202" t="s">
        <v>44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115</v>
      </c>
      <c r="AT113" s="205" t="s">
        <v>117</v>
      </c>
      <c r="AU113" s="205" t="s">
        <v>83</v>
      </c>
      <c r="AY113" s="15" t="s">
        <v>116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81</v>
      </c>
      <c r="BK113" s="206">
        <f>ROUND(I113*H113,2)</f>
        <v>0</v>
      </c>
      <c r="BL113" s="15" t="s">
        <v>115</v>
      </c>
      <c r="BM113" s="205" t="s">
        <v>279</v>
      </c>
    </row>
    <row r="114" s="2" customFormat="1" ht="55.5" customHeight="1">
      <c r="A114" s="36"/>
      <c r="B114" s="37"/>
      <c r="C114" s="194" t="s">
        <v>280</v>
      </c>
      <c r="D114" s="194" t="s">
        <v>117</v>
      </c>
      <c r="E114" s="195" t="s">
        <v>281</v>
      </c>
      <c r="F114" s="196" t="s">
        <v>282</v>
      </c>
      <c r="G114" s="197" t="s">
        <v>249</v>
      </c>
      <c r="H114" s="198">
        <v>35</v>
      </c>
      <c r="I114" s="199"/>
      <c r="J114" s="200">
        <f>ROUND(I114*H114,2)</f>
        <v>0</v>
      </c>
      <c r="K114" s="196" t="s">
        <v>121</v>
      </c>
      <c r="L114" s="42"/>
      <c r="M114" s="217" t="s">
        <v>21</v>
      </c>
      <c r="N114" s="218" t="s">
        <v>44</v>
      </c>
      <c r="O114" s="219"/>
      <c r="P114" s="220">
        <f>O114*H114</f>
        <v>0</v>
      </c>
      <c r="Q114" s="220">
        <v>0</v>
      </c>
      <c r="R114" s="220">
        <f>Q114*H114</f>
        <v>0</v>
      </c>
      <c r="S114" s="220">
        <v>0</v>
      </c>
      <c r="T114" s="22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115</v>
      </c>
      <c r="AT114" s="205" t="s">
        <v>117</v>
      </c>
      <c r="AU114" s="205" t="s">
        <v>83</v>
      </c>
      <c r="AY114" s="15" t="s">
        <v>116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81</v>
      </c>
      <c r="BK114" s="206">
        <f>ROUND(I114*H114,2)</f>
        <v>0</v>
      </c>
      <c r="BL114" s="15" t="s">
        <v>115</v>
      </c>
      <c r="BM114" s="205" t="s">
        <v>283</v>
      </c>
    </row>
    <row r="115" s="2" customFormat="1" ht="6.96" customHeight="1">
      <c r="A115" s="36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42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sheet="1" autoFilter="0" formatColumns="0" formatRows="0" objects="1" scenarios="1" spinCount="100000" saltValue="zsOYXUTKWfheg8tEh0xaJwecM/JADj3G6JWDNLK/m7lNdro9h1Rrakesz5tmXrBB5t1dAXKolZww0zB0PIHVdA==" hashValue="KS7WN575dnncY4b5dMgkvwKvx36qqec+dKms82d7mtUGGuOBNTMPY1601v04jbYGDIPTUIKfrblv/+lMIO61zw==" algorithmName="SHA-512" password="CC35"/>
  <autoFilter ref="C80:K11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83</v>
      </c>
    </row>
    <row r="4" s="1" customFormat="1" ht="24.96" customHeight="1">
      <c r="B4" s="18"/>
      <c r="D4" s="128" t="s">
        <v>91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zakázky'!K6</f>
        <v>Oprava kolejových brzd v žst. Český Těšín obvod st. 1-FINAL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92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284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21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22</v>
      </c>
      <c r="E12" s="36"/>
      <c r="F12" s="134" t="s">
        <v>94</v>
      </c>
      <c r="G12" s="36"/>
      <c r="H12" s="36"/>
      <c r="I12" s="130" t="s">
        <v>24</v>
      </c>
      <c r="J12" s="135" t="str">
        <f>'Rekapitulace zakázky'!AN8</f>
        <v>24. 9. 2021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26</v>
      </c>
      <c r="E14" s="36"/>
      <c r="F14" s="36"/>
      <c r="G14" s="36"/>
      <c r="H14" s="36"/>
      <c r="I14" s="130" t="s">
        <v>27</v>
      </c>
      <c r="J14" s="134" t="s">
        <v>21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28</v>
      </c>
      <c r="F15" s="36"/>
      <c r="G15" s="36"/>
      <c r="H15" s="36"/>
      <c r="I15" s="130" t="s">
        <v>29</v>
      </c>
      <c r="J15" s="134" t="s">
        <v>21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30</v>
      </c>
      <c r="E17" s="36"/>
      <c r="F17" s="36"/>
      <c r="G17" s="36"/>
      <c r="H17" s="36"/>
      <c r="I17" s="130" t="s">
        <v>27</v>
      </c>
      <c r="J17" s="31" t="str">
        <f>'Rekapitulace zakázky'!AN13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4"/>
      <c r="G18" s="134"/>
      <c r="H18" s="134"/>
      <c r="I18" s="130" t="s">
        <v>29</v>
      </c>
      <c r="J18" s="31" t="str">
        <f>'Rekapitulace zakázky'!AN14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32</v>
      </c>
      <c r="E20" s="36"/>
      <c r="F20" s="36"/>
      <c r="G20" s="36"/>
      <c r="H20" s="36"/>
      <c r="I20" s="130" t="s">
        <v>27</v>
      </c>
      <c r="J20" s="134" t="s">
        <v>21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29</v>
      </c>
      <c r="J21" s="134" t="s">
        <v>21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35</v>
      </c>
      <c r="E23" s="36"/>
      <c r="F23" s="36"/>
      <c r="G23" s="36"/>
      <c r="H23" s="36"/>
      <c r="I23" s="130" t="s">
        <v>27</v>
      </c>
      <c r="J23" s="134" t="s">
        <v>21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33</v>
      </c>
      <c r="F24" s="36"/>
      <c r="G24" s="36"/>
      <c r="H24" s="36"/>
      <c r="I24" s="130" t="s">
        <v>29</v>
      </c>
      <c r="J24" s="134" t="s">
        <v>21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37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21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39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41</v>
      </c>
      <c r="G32" s="36"/>
      <c r="H32" s="36"/>
      <c r="I32" s="143" t="s">
        <v>40</v>
      </c>
      <c r="J32" s="143" t="s">
        <v>42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43</v>
      </c>
      <c r="E33" s="130" t="s">
        <v>44</v>
      </c>
      <c r="F33" s="145">
        <f>ROUND((SUM(BE82:BE101)),  2)</f>
        <v>0</v>
      </c>
      <c r="G33" s="36"/>
      <c r="H33" s="36"/>
      <c r="I33" s="146">
        <v>0.20999999999999999</v>
      </c>
      <c r="J33" s="145">
        <f>ROUND(((SUM(BE82:BE101))*I33),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45</v>
      </c>
      <c r="F34" s="145">
        <f>ROUND((SUM(BF82:BF101)),  2)</f>
        <v>0</v>
      </c>
      <c r="G34" s="36"/>
      <c r="H34" s="36"/>
      <c r="I34" s="146">
        <v>0.14999999999999999</v>
      </c>
      <c r="J34" s="145">
        <f>ROUND(((SUM(BF82:BF101))*I34),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46</v>
      </c>
      <c r="F35" s="145">
        <f>ROUND((SUM(BG82:BG101)),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47</v>
      </c>
      <c r="F36" s="145">
        <f>ROUND((SUM(BH82:BH101)),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48</v>
      </c>
      <c r="F37" s="145">
        <f>ROUND((SUM(BI82:BI101)),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95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kolejových brzd v žst. Český Těšín obvod st. 1-FINAL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92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VON - Vedlejší a ostatní náklady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22</v>
      </c>
      <c r="D52" s="38"/>
      <c r="E52" s="38"/>
      <c r="F52" s="25" t="str">
        <f>F12</f>
        <v>žst. Český Těšín</v>
      </c>
      <c r="G52" s="38"/>
      <c r="H52" s="38"/>
      <c r="I52" s="30" t="s">
        <v>24</v>
      </c>
      <c r="J52" s="70" t="str">
        <f>IF(J12="","",J12)</f>
        <v>24. 9. 2021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26</v>
      </c>
      <c r="D54" s="38"/>
      <c r="E54" s="38"/>
      <c r="F54" s="25" t="str">
        <f>E15</f>
        <v xml:space="preserve"> Správa železnic, státní organizace</v>
      </c>
      <c r="G54" s="38"/>
      <c r="H54" s="38"/>
      <c r="I54" s="30" t="s">
        <v>32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30</v>
      </c>
      <c r="D55" s="38"/>
      <c r="E55" s="38"/>
      <c r="F55" s="25" t="str">
        <f>IF(E18="","",E18)</f>
        <v>Vyplň údaj</v>
      </c>
      <c r="G55" s="38"/>
      <c r="H55" s="38"/>
      <c r="I55" s="30" t="s">
        <v>35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71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98</v>
      </c>
    </row>
    <row r="60" s="9" customFormat="1" ht="24.96" customHeight="1">
      <c r="A60" s="9"/>
      <c r="B60" s="163"/>
      <c r="C60" s="164"/>
      <c r="D60" s="165" t="s">
        <v>285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2"/>
      <c r="C61" s="223"/>
      <c r="D61" s="224" t="s">
        <v>286</v>
      </c>
      <c r="E61" s="225"/>
      <c r="F61" s="225"/>
      <c r="G61" s="225"/>
      <c r="H61" s="225"/>
      <c r="I61" s="225"/>
      <c r="J61" s="226">
        <f>J90</f>
        <v>0</v>
      </c>
      <c r="K61" s="223"/>
      <c r="L61" s="227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2"/>
      <c r="C62" s="223"/>
      <c r="D62" s="224" t="s">
        <v>287</v>
      </c>
      <c r="E62" s="225"/>
      <c r="F62" s="225"/>
      <c r="G62" s="225"/>
      <c r="H62" s="225"/>
      <c r="I62" s="225"/>
      <c r="J62" s="226">
        <f>J93</f>
        <v>0</v>
      </c>
      <c r="K62" s="223"/>
      <c r="L62" s="227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100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Oprava kolejových brzd v žst. Český Těšín obvod st. 1-FINAL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92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VON - Vedlejší a ostatní náklady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F12</f>
        <v>žst. Český Těšín</v>
      </c>
      <c r="G76" s="38"/>
      <c r="H76" s="38"/>
      <c r="I76" s="30" t="s">
        <v>24</v>
      </c>
      <c r="J76" s="70" t="str">
        <f>IF(J12="","",J12)</f>
        <v>24. 9. 2021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E15</f>
        <v xml:space="preserve"> Správa železnic, státní organizace</v>
      </c>
      <c r="G78" s="38"/>
      <c r="H78" s="38"/>
      <c r="I78" s="30" t="s">
        <v>32</v>
      </c>
      <c r="J78" s="34" t="str">
        <f>E21</f>
        <v xml:space="preserve"> 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30</v>
      </c>
      <c r="D79" s="38"/>
      <c r="E79" s="38"/>
      <c r="F79" s="25" t="str">
        <f>IF(E18="","",E18)</f>
        <v>Vyplň údaj</v>
      </c>
      <c r="G79" s="38"/>
      <c r="H79" s="38"/>
      <c r="I79" s="30" t="s">
        <v>35</v>
      </c>
      <c r="J79" s="34" t="str">
        <f>E24</f>
        <v xml:space="preserve"> 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0" customFormat="1" ht="29.28" customHeight="1">
      <c r="A81" s="169"/>
      <c r="B81" s="170"/>
      <c r="C81" s="171" t="s">
        <v>101</v>
      </c>
      <c r="D81" s="172" t="s">
        <v>58</v>
      </c>
      <c r="E81" s="172" t="s">
        <v>54</v>
      </c>
      <c r="F81" s="172" t="s">
        <v>55</v>
      </c>
      <c r="G81" s="172" t="s">
        <v>102</v>
      </c>
      <c r="H81" s="172" t="s">
        <v>103</v>
      </c>
      <c r="I81" s="172" t="s">
        <v>104</v>
      </c>
      <c r="J81" s="172" t="s">
        <v>97</v>
      </c>
      <c r="K81" s="173" t="s">
        <v>105</v>
      </c>
      <c r="L81" s="174"/>
      <c r="M81" s="90" t="s">
        <v>21</v>
      </c>
      <c r="N81" s="91" t="s">
        <v>43</v>
      </c>
      <c r="O81" s="91" t="s">
        <v>106</v>
      </c>
      <c r="P81" s="91" t="s">
        <v>107</v>
      </c>
      <c r="Q81" s="91" t="s">
        <v>108</v>
      </c>
      <c r="R81" s="91" t="s">
        <v>109</v>
      </c>
      <c r="S81" s="91" t="s">
        <v>110</v>
      </c>
      <c r="T81" s="92" t="s">
        <v>111</v>
      </c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</row>
    <row r="82" s="2" customFormat="1" ht="22.8" customHeight="1">
      <c r="A82" s="36"/>
      <c r="B82" s="37"/>
      <c r="C82" s="97" t="s">
        <v>112</v>
      </c>
      <c r="D82" s="38"/>
      <c r="E82" s="38"/>
      <c r="F82" s="38"/>
      <c r="G82" s="38"/>
      <c r="H82" s="38"/>
      <c r="I82" s="38"/>
      <c r="J82" s="175">
        <f>BK82</f>
        <v>0</v>
      </c>
      <c r="K82" s="38"/>
      <c r="L82" s="42"/>
      <c r="M82" s="93"/>
      <c r="N82" s="176"/>
      <c r="O82" s="94"/>
      <c r="P82" s="177">
        <f>P83</f>
        <v>0</v>
      </c>
      <c r="Q82" s="94"/>
      <c r="R82" s="177">
        <f>R83</f>
        <v>0</v>
      </c>
      <c r="S82" s="94"/>
      <c r="T82" s="17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72</v>
      </c>
      <c r="AU82" s="15" t="s">
        <v>98</v>
      </c>
      <c r="BK82" s="179">
        <f>BK83</f>
        <v>0</v>
      </c>
    </row>
    <row r="83" s="11" customFormat="1" ht="25.92" customHeight="1">
      <c r="A83" s="11"/>
      <c r="B83" s="180"/>
      <c r="C83" s="181"/>
      <c r="D83" s="182" t="s">
        <v>72</v>
      </c>
      <c r="E83" s="183" t="s">
        <v>288</v>
      </c>
      <c r="F83" s="183" t="s">
        <v>289</v>
      </c>
      <c r="G83" s="181"/>
      <c r="H83" s="181"/>
      <c r="I83" s="184"/>
      <c r="J83" s="185">
        <f>BK83</f>
        <v>0</v>
      </c>
      <c r="K83" s="181"/>
      <c r="L83" s="186"/>
      <c r="M83" s="187"/>
      <c r="N83" s="188"/>
      <c r="O83" s="188"/>
      <c r="P83" s="189">
        <f>P84+SUM(P85:P90)+P93</f>
        <v>0</v>
      </c>
      <c r="Q83" s="188"/>
      <c r="R83" s="189">
        <f>R84+SUM(R85:R90)+R93</f>
        <v>0</v>
      </c>
      <c r="S83" s="188"/>
      <c r="T83" s="190">
        <f>T84+SUM(T85:T90)+T93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1" t="s">
        <v>135</v>
      </c>
      <c r="AT83" s="192" t="s">
        <v>72</v>
      </c>
      <c r="AU83" s="192" t="s">
        <v>73</v>
      </c>
      <c r="AY83" s="191" t="s">
        <v>116</v>
      </c>
      <c r="BK83" s="193">
        <f>BK84+SUM(BK85:BK90)+BK93</f>
        <v>0</v>
      </c>
    </row>
    <row r="84" s="2" customFormat="1" ht="21.75" customHeight="1">
      <c r="A84" s="36"/>
      <c r="B84" s="37"/>
      <c r="C84" s="194" t="s">
        <v>81</v>
      </c>
      <c r="D84" s="194" t="s">
        <v>117</v>
      </c>
      <c r="E84" s="195" t="s">
        <v>290</v>
      </c>
      <c r="F84" s="196" t="s">
        <v>291</v>
      </c>
      <c r="G84" s="197" t="s">
        <v>120</v>
      </c>
      <c r="H84" s="198">
        <v>1</v>
      </c>
      <c r="I84" s="199"/>
      <c r="J84" s="200">
        <f>ROUND(I84*H84,2)</f>
        <v>0</v>
      </c>
      <c r="K84" s="196" t="s">
        <v>292</v>
      </c>
      <c r="L84" s="42"/>
      <c r="M84" s="201" t="s">
        <v>21</v>
      </c>
      <c r="N84" s="202" t="s">
        <v>44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293</v>
      </c>
      <c r="AT84" s="205" t="s">
        <v>117</v>
      </c>
      <c r="AU84" s="205" t="s">
        <v>81</v>
      </c>
      <c r="AY84" s="15" t="s">
        <v>116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81</v>
      </c>
      <c r="BK84" s="206">
        <f>ROUND(I84*H84,2)</f>
        <v>0</v>
      </c>
      <c r="BL84" s="15" t="s">
        <v>293</v>
      </c>
      <c r="BM84" s="205" t="s">
        <v>294</v>
      </c>
    </row>
    <row r="85" s="2" customFormat="1" ht="24.15" customHeight="1">
      <c r="A85" s="36"/>
      <c r="B85" s="37"/>
      <c r="C85" s="194" t="s">
        <v>83</v>
      </c>
      <c r="D85" s="194" t="s">
        <v>117</v>
      </c>
      <c r="E85" s="195" t="s">
        <v>295</v>
      </c>
      <c r="F85" s="196" t="s">
        <v>296</v>
      </c>
      <c r="G85" s="197" t="s">
        <v>120</v>
      </c>
      <c r="H85" s="198">
        <v>1</v>
      </c>
      <c r="I85" s="199"/>
      <c r="J85" s="200">
        <f>ROUND(I85*H85,2)</f>
        <v>0</v>
      </c>
      <c r="K85" s="196" t="s">
        <v>292</v>
      </c>
      <c r="L85" s="42"/>
      <c r="M85" s="201" t="s">
        <v>21</v>
      </c>
      <c r="N85" s="202" t="s">
        <v>44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293</v>
      </c>
      <c r="AT85" s="205" t="s">
        <v>117</v>
      </c>
      <c r="AU85" s="205" t="s">
        <v>81</v>
      </c>
      <c r="AY85" s="15" t="s">
        <v>116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81</v>
      </c>
      <c r="BK85" s="206">
        <f>ROUND(I85*H85,2)</f>
        <v>0</v>
      </c>
      <c r="BL85" s="15" t="s">
        <v>293</v>
      </c>
      <c r="BM85" s="205" t="s">
        <v>297</v>
      </c>
    </row>
    <row r="86" s="2" customFormat="1" ht="90" customHeight="1">
      <c r="A86" s="36"/>
      <c r="B86" s="37"/>
      <c r="C86" s="194" t="s">
        <v>128</v>
      </c>
      <c r="D86" s="194" t="s">
        <v>117</v>
      </c>
      <c r="E86" s="195" t="s">
        <v>298</v>
      </c>
      <c r="F86" s="196" t="s">
        <v>299</v>
      </c>
      <c r="G86" s="197" t="s">
        <v>120</v>
      </c>
      <c r="H86" s="198">
        <v>1</v>
      </c>
      <c r="I86" s="199"/>
      <c r="J86" s="200">
        <f>ROUND(I86*H86,2)</f>
        <v>0</v>
      </c>
      <c r="K86" s="196" t="s">
        <v>292</v>
      </c>
      <c r="L86" s="42"/>
      <c r="M86" s="201" t="s">
        <v>21</v>
      </c>
      <c r="N86" s="202" t="s">
        <v>44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293</v>
      </c>
      <c r="AT86" s="205" t="s">
        <v>117</v>
      </c>
      <c r="AU86" s="205" t="s">
        <v>81</v>
      </c>
      <c r="AY86" s="15" t="s">
        <v>116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81</v>
      </c>
      <c r="BK86" s="206">
        <f>ROUND(I86*H86,2)</f>
        <v>0</v>
      </c>
      <c r="BL86" s="15" t="s">
        <v>293</v>
      </c>
      <c r="BM86" s="205" t="s">
        <v>300</v>
      </c>
    </row>
    <row r="87" s="2" customFormat="1" ht="24.15" customHeight="1">
      <c r="A87" s="36"/>
      <c r="B87" s="37"/>
      <c r="C87" s="194" t="s">
        <v>115</v>
      </c>
      <c r="D87" s="194" t="s">
        <v>117</v>
      </c>
      <c r="E87" s="195" t="s">
        <v>301</v>
      </c>
      <c r="F87" s="196" t="s">
        <v>302</v>
      </c>
      <c r="G87" s="197" t="s">
        <v>120</v>
      </c>
      <c r="H87" s="198">
        <v>1</v>
      </c>
      <c r="I87" s="199"/>
      <c r="J87" s="200">
        <f>ROUND(I87*H87,2)</f>
        <v>0</v>
      </c>
      <c r="K87" s="196" t="s">
        <v>292</v>
      </c>
      <c r="L87" s="42"/>
      <c r="M87" s="201" t="s">
        <v>21</v>
      </c>
      <c r="N87" s="202" t="s">
        <v>44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293</v>
      </c>
      <c r="AT87" s="205" t="s">
        <v>117</v>
      </c>
      <c r="AU87" s="205" t="s">
        <v>81</v>
      </c>
      <c r="AY87" s="15" t="s">
        <v>116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81</v>
      </c>
      <c r="BK87" s="206">
        <f>ROUND(I87*H87,2)</f>
        <v>0</v>
      </c>
      <c r="BL87" s="15" t="s">
        <v>293</v>
      </c>
      <c r="BM87" s="205" t="s">
        <v>303</v>
      </c>
    </row>
    <row r="88" s="2" customFormat="1" ht="21.75" customHeight="1">
      <c r="A88" s="36"/>
      <c r="B88" s="37"/>
      <c r="C88" s="194" t="s">
        <v>135</v>
      </c>
      <c r="D88" s="194" t="s">
        <v>117</v>
      </c>
      <c r="E88" s="195" t="s">
        <v>304</v>
      </c>
      <c r="F88" s="196" t="s">
        <v>305</v>
      </c>
      <c r="G88" s="197" t="s">
        <v>120</v>
      </c>
      <c r="H88" s="198">
        <v>1</v>
      </c>
      <c r="I88" s="199"/>
      <c r="J88" s="200">
        <f>ROUND(I88*H88,2)</f>
        <v>0</v>
      </c>
      <c r="K88" s="196" t="s">
        <v>292</v>
      </c>
      <c r="L88" s="42"/>
      <c r="M88" s="201" t="s">
        <v>21</v>
      </c>
      <c r="N88" s="202" t="s">
        <v>44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293</v>
      </c>
      <c r="AT88" s="205" t="s">
        <v>117</v>
      </c>
      <c r="AU88" s="205" t="s">
        <v>81</v>
      </c>
      <c r="AY88" s="15" t="s">
        <v>116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81</v>
      </c>
      <c r="BK88" s="206">
        <f>ROUND(I88*H88,2)</f>
        <v>0</v>
      </c>
      <c r="BL88" s="15" t="s">
        <v>293</v>
      </c>
      <c r="BM88" s="205" t="s">
        <v>306</v>
      </c>
    </row>
    <row r="89" s="2" customFormat="1" ht="66.75" customHeight="1">
      <c r="A89" s="36"/>
      <c r="B89" s="37"/>
      <c r="C89" s="194" t="s">
        <v>139</v>
      </c>
      <c r="D89" s="194" t="s">
        <v>117</v>
      </c>
      <c r="E89" s="195" t="s">
        <v>307</v>
      </c>
      <c r="F89" s="196" t="s">
        <v>308</v>
      </c>
      <c r="G89" s="197" t="s">
        <v>120</v>
      </c>
      <c r="H89" s="198">
        <v>1</v>
      </c>
      <c r="I89" s="199"/>
      <c r="J89" s="200">
        <f>ROUND(I89*H89,2)</f>
        <v>0</v>
      </c>
      <c r="K89" s="196" t="s">
        <v>292</v>
      </c>
      <c r="L89" s="42"/>
      <c r="M89" s="201" t="s">
        <v>21</v>
      </c>
      <c r="N89" s="202" t="s">
        <v>44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293</v>
      </c>
      <c r="AT89" s="205" t="s">
        <v>117</v>
      </c>
      <c r="AU89" s="205" t="s">
        <v>81</v>
      </c>
      <c r="AY89" s="15" t="s">
        <v>116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81</v>
      </c>
      <c r="BK89" s="206">
        <f>ROUND(I89*H89,2)</f>
        <v>0</v>
      </c>
      <c r="BL89" s="15" t="s">
        <v>293</v>
      </c>
      <c r="BM89" s="205" t="s">
        <v>309</v>
      </c>
    </row>
    <row r="90" s="11" customFormat="1" ht="22.8" customHeight="1">
      <c r="A90" s="11"/>
      <c r="B90" s="180"/>
      <c r="C90" s="181"/>
      <c r="D90" s="182" t="s">
        <v>72</v>
      </c>
      <c r="E90" s="228" t="s">
        <v>310</v>
      </c>
      <c r="F90" s="228" t="s">
        <v>311</v>
      </c>
      <c r="G90" s="181"/>
      <c r="H90" s="181"/>
      <c r="I90" s="184"/>
      <c r="J90" s="229">
        <f>BK90</f>
        <v>0</v>
      </c>
      <c r="K90" s="181"/>
      <c r="L90" s="186"/>
      <c r="M90" s="187"/>
      <c r="N90" s="188"/>
      <c r="O90" s="188"/>
      <c r="P90" s="189">
        <f>SUM(P91:P92)</f>
        <v>0</v>
      </c>
      <c r="Q90" s="188"/>
      <c r="R90" s="189">
        <f>SUM(R91:R92)</f>
        <v>0</v>
      </c>
      <c r="S90" s="188"/>
      <c r="T90" s="190">
        <f>SUM(T91:T92)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1" t="s">
        <v>115</v>
      </c>
      <c r="AT90" s="192" t="s">
        <v>72</v>
      </c>
      <c r="AU90" s="192" t="s">
        <v>81</v>
      </c>
      <c r="AY90" s="191" t="s">
        <v>116</v>
      </c>
      <c r="BK90" s="193">
        <f>SUM(BK91:BK92)</f>
        <v>0</v>
      </c>
    </row>
    <row r="91" s="2" customFormat="1" ht="134.25" customHeight="1">
      <c r="A91" s="36"/>
      <c r="B91" s="37"/>
      <c r="C91" s="194" t="s">
        <v>143</v>
      </c>
      <c r="D91" s="194" t="s">
        <v>117</v>
      </c>
      <c r="E91" s="195" t="s">
        <v>312</v>
      </c>
      <c r="F91" s="196" t="s">
        <v>313</v>
      </c>
      <c r="G91" s="197" t="s">
        <v>191</v>
      </c>
      <c r="H91" s="198">
        <v>36</v>
      </c>
      <c r="I91" s="199"/>
      <c r="J91" s="200">
        <f>ROUND(I91*H91,2)</f>
        <v>0</v>
      </c>
      <c r="K91" s="196" t="s">
        <v>21</v>
      </c>
      <c r="L91" s="42"/>
      <c r="M91" s="201" t="s">
        <v>21</v>
      </c>
      <c r="N91" s="202" t="s">
        <v>44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314</v>
      </c>
      <c r="AT91" s="205" t="s">
        <v>117</v>
      </c>
      <c r="AU91" s="205" t="s">
        <v>83</v>
      </c>
      <c r="AY91" s="15" t="s">
        <v>116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81</v>
      </c>
      <c r="BK91" s="206">
        <f>ROUND(I91*H91,2)</f>
        <v>0</v>
      </c>
      <c r="BL91" s="15" t="s">
        <v>314</v>
      </c>
      <c r="BM91" s="205" t="s">
        <v>315</v>
      </c>
    </row>
    <row r="92" s="2" customFormat="1" ht="142.2" customHeight="1">
      <c r="A92" s="36"/>
      <c r="B92" s="37"/>
      <c r="C92" s="194" t="s">
        <v>147</v>
      </c>
      <c r="D92" s="194" t="s">
        <v>117</v>
      </c>
      <c r="E92" s="195" t="s">
        <v>316</v>
      </c>
      <c r="F92" s="196" t="s">
        <v>317</v>
      </c>
      <c r="G92" s="197" t="s">
        <v>191</v>
      </c>
      <c r="H92" s="198">
        <v>36</v>
      </c>
      <c r="I92" s="199"/>
      <c r="J92" s="200">
        <f>ROUND(I92*H92,2)</f>
        <v>0</v>
      </c>
      <c r="K92" s="196" t="s">
        <v>21</v>
      </c>
      <c r="L92" s="42"/>
      <c r="M92" s="201" t="s">
        <v>21</v>
      </c>
      <c r="N92" s="202" t="s">
        <v>44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314</v>
      </c>
      <c r="AT92" s="205" t="s">
        <v>117</v>
      </c>
      <c r="AU92" s="205" t="s">
        <v>83</v>
      </c>
      <c r="AY92" s="15" t="s">
        <v>116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81</v>
      </c>
      <c r="BK92" s="206">
        <f>ROUND(I92*H92,2)</f>
        <v>0</v>
      </c>
      <c r="BL92" s="15" t="s">
        <v>314</v>
      </c>
      <c r="BM92" s="205" t="s">
        <v>318</v>
      </c>
    </row>
    <row r="93" s="11" customFormat="1" ht="22.8" customHeight="1">
      <c r="A93" s="11"/>
      <c r="B93" s="180"/>
      <c r="C93" s="181"/>
      <c r="D93" s="182" t="s">
        <v>72</v>
      </c>
      <c r="E93" s="228" t="s">
        <v>319</v>
      </c>
      <c r="F93" s="228" t="s">
        <v>320</v>
      </c>
      <c r="G93" s="181"/>
      <c r="H93" s="181"/>
      <c r="I93" s="184"/>
      <c r="J93" s="229">
        <f>BK93</f>
        <v>0</v>
      </c>
      <c r="K93" s="181"/>
      <c r="L93" s="186"/>
      <c r="M93" s="187"/>
      <c r="N93" s="188"/>
      <c r="O93" s="188"/>
      <c r="P93" s="189">
        <f>SUM(P94:P101)</f>
        <v>0</v>
      </c>
      <c r="Q93" s="188"/>
      <c r="R93" s="189">
        <f>SUM(R94:R101)</f>
        <v>0</v>
      </c>
      <c r="S93" s="188"/>
      <c r="T93" s="190">
        <f>SUM(T94:T101)</f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91" t="s">
        <v>115</v>
      </c>
      <c r="AT93" s="192" t="s">
        <v>72</v>
      </c>
      <c r="AU93" s="192" t="s">
        <v>81</v>
      </c>
      <c r="AY93" s="191" t="s">
        <v>116</v>
      </c>
      <c r="BK93" s="193">
        <f>SUM(BK94:BK101)</f>
        <v>0</v>
      </c>
    </row>
    <row r="94" s="2" customFormat="1" ht="123" customHeight="1">
      <c r="A94" s="36"/>
      <c r="B94" s="37"/>
      <c r="C94" s="194" t="s">
        <v>151</v>
      </c>
      <c r="D94" s="194" t="s">
        <v>117</v>
      </c>
      <c r="E94" s="195" t="s">
        <v>321</v>
      </c>
      <c r="F94" s="196" t="s">
        <v>322</v>
      </c>
      <c r="G94" s="197" t="s">
        <v>191</v>
      </c>
      <c r="H94" s="198">
        <v>42</v>
      </c>
      <c r="I94" s="199"/>
      <c r="J94" s="200">
        <f>ROUND(I94*H94,2)</f>
        <v>0</v>
      </c>
      <c r="K94" s="196" t="s">
        <v>21</v>
      </c>
      <c r="L94" s="42"/>
      <c r="M94" s="201" t="s">
        <v>21</v>
      </c>
      <c r="N94" s="202" t="s">
        <v>44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314</v>
      </c>
      <c r="AT94" s="205" t="s">
        <v>117</v>
      </c>
      <c r="AU94" s="205" t="s">
        <v>83</v>
      </c>
      <c r="AY94" s="15" t="s">
        <v>116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81</v>
      </c>
      <c r="BK94" s="206">
        <f>ROUND(I94*H94,2)</f>
        <v>0</v>
      </c>
      <c r="BL94" s="15" t="s">
        <v>314</v>
      </c>
      <c r="BM94" s="205" t="s">
        <v>323</v>
      </c>
    </row>
    <row r="95" s="2" customFormat="1" ht="128.55" customHeight="1">
      <c r="A95" s="36"/>
      <c r="B95" s="37"/>
      <c r="C95" s="194" t="s">
        <v>155</v>
      </c>
      <c r="D95" s="194" t="s">
        <v>117</v>
      </c>
      <c r="E95" s="195" t="s">
        <v>324</v>
      </c>
      <c r="F95" s="196" t="s">
        <v>325</v>
      </c>
      <c r="G95" s="197" t="s">
        <v>191</v>
      </c>
      <c r="H95" s="198">
        <v>42</v>
      </c>
      <c r="I95" s="199"/>
      <c r="J95" s="200">
        <f>ROUND(I95*H95,2)</f>
        <v>0</v>
      </c>
      <c r="K95" s="196" t="s">
        <v>21</v>
      </c>
      <c r="L95" s="42"/>
      <c r="M95" s="201" t="s">
        <v>21</v>
      </c>
      <c r="N95" s="202" t="s">
        <v>44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314</v>
      </c>
      <c r="AT95" s="205" t="s">
        <v>117</v>
      </c>
      <c r="AU95" s="205" t="s">
        <v>83</v>
      </c>
      <c r="AY95" s="15" t="s">
        <v>116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81</v>
      </c>
      <c r="BK95" s="206">
        <f>ROUND(I95*H95,2)</f>
        <v>0</v>
      </c>
      <c r="BL95" s="15" t="s">
        <v>314</v>
      </c>
      <c r="BM95" s="205" t="s">
        <v>326</v>
      </c>
    </row>
    <row r="96" s="2" customFormat="1" ht="168" customHeight="1">
      <c r="A96" s="36"/>
      <c r="B96" s="37"/>
      <c r="C96" s="194" t="s">
        <v>159</v>
      </c>
      <c r="D96" s="194" t="s">
        <v>117</v>
      </c>
      <c r="E96" s="195" t="s">
        <v>327</v>
      </c>
      <c r="F96" s="196" t="s">
        <v>328</v>
      </c>
      <c r="G96" s="197" t="s">
        <v>191</v>
      </c>
      <c r="H96" s="198">
        <v>7.5</v>
      </c>
      <c r="I96" s="199"/>
      <c r="J96" s="200">
        <f>ROUND(I96*H96,2)</f>
        <v>0</v>
      </c>
      <c r="K96" s="196" t="s">
        <v>21</v>
      </c>
      <c r="L96" s="42"/>
      <c r="M96" s="201" t="s">
        <v>21</v>
      </c>
      <c r="N96" s="202" t="s">
        <v>44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314</v>
      </c>
      <c r="AT96" s="205" t="s">
        <v>117</v>
      </c>
      <c r="AU96" s="205" t="s">
        <v>83</v>
      </c>
      <c r="AY96" s="15" t="s">
        <v>116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81</v>
      </c>
      <c r="BK96" s="206">
        <f>ROUND(I96*H96,2)</f>
        <v>0</v>
      </c>
      <c r="BL96" s="15" t="s">
        <v>314</v>
      </c>
      <c r="BM96" s="205" t="s">
        <v>329</v>
      </c>
    </row>
    <row r="97" s="2" customFormat="1" ht="180.75" customHeight="1">
      <c r="A97" s="36"/>
      <c r="B97" s="37"/>
      <c r="C97" s="194" t="s">
        <v>205</v>
      </c>
      <c r="D97" s="194" t="s">
        <v>117</v>
      </c>
      <c r="E97" s="195" t="s">
        <v>330</v>
      </c>
      <c r="F97" s="196" t="s">
        <v>331</v>
      </c>
      <c r="G97" s="197" t="s">
        <v>191</v>
      </c>
      <c r="H97" s="198">
        <v>7.5</v>
      </c>
      <c r="I97" s="199"/>
      <c r="J97" s="200">
        <f>ROUND(I97*H97,2)</f>
        <v>0</v>
      </c>
      <c r="K97" s="196" t="s">
        <v>21</v>
      </c>
      <c r="L97" s="42"/>
      <c r="M97" s="201" t="s">
        <v>21</v>
      </c>
      <c r="N97" s="202" t="s">
        <v>44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314</v>
      </c>
      <c r="AT97" s="205" t="s">
        <v>117</v>
      </c>
      <c r="AU97" s="205" t="s">
        <v>83</v>
      </c>
      <c r="AY97" s="15" t="s">
        <v>116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81</v>
      </c>
      <c r="BK97" s="206">
        <f>ROUND(I97*H97,2)</f>
        <v>0</v>
      </c>
      <c r="BL97" s="15" t="s">
        <v>314</v>
      </c>
      <c r="BM97" s="205" t="s">
        <v>332</v>
      </c>
    </row>
    <row r="98" s="2" customFormat="1" ht="78" customHeight="1">
      <c r="A98" s="36"/>
      <c r="B98" s="37"/>
      <c r="C98" s="194" t="s">
        <v>333</v>
      </c>
      <c r="D98" s="194" t="s">
        <v>117</v>
      </c>
      <c r="E98" s="195" t="s">
        <v>334</v>
      </c>
      <c r="F98" s="196" t="s">
        <v>335</v>
      </c>
      <c r="G98" s="197" t="s">
        <v>191</v>
      </c>
      <c r="H98" s="198">
        <v>24</v>
      </c>
      <c r="I98" s="199"/>
      <c r="J98" s="200">
        <f>ROUND(I98*H98,2)</f>
        <v>0</v>
      </c>
      <c r="K98" s="196" t="s">
        <v>21</v>
      </c>
      <c r="L98" s="42"/>
      <c r="M98" s="201" t="s">
        <v>21</v>
      </c>
      <c r="N98" s="202" t="s">
        <v>44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314</v>
      </c>
      <c r="AT98" s="205" t="s">
        <v>117</v>
      </c>
      <c r="AU98" s="205" t="s">
        <v>83</v>
      </c>
      <c r="AY98" s="15" t="s">
        <v>116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81</v>
      </c>
      <c r="BK98" s="206">
        <f>ROUND(I98*H98,2)</f>
        <v>0</v>
      </c>
      <c r="BL98" s="15" t="s">
        <v>314</v>
      </c>
      <c r="BM98" s="205" t="s">
        <v>336</v>
      </c>
    </row>
    <row r="99" s="2" customFormat="1" ht="90" customHeight="1">
      <c r="A99" s="36"/>
      <c r="B99" s="37"/>
      <c r="C99" s="194" t="s">
        <v>212</v>
      </c>
      <c r="D99" s="194" t="s">
        <v>117</v>
      </c>
      <c r="E99" s="195" t="s">
        <v>337</v>
      </c>
      <c r="F99" s="196" t="s">
        <v>338</v>
      </c>
      <c r="G99" s="197" t="s">
        <v>191</v>
      </c>
      <c r="H99" s="198">
        <v>7.5</v>
      </c>
      <c r="I99" s="199"/>
      <c r="J99" s="200">
        <f>ROUND(I99*H99,2)</f>
        <v>0</v>
      </c>
      <c r="K99" s="196" t="s">
        <v>21</v>
      </c>
      <c r="L99" s="42"/>
      <c r="M99" s="201" t="s">
        <v>21</v>
      </c>
      <c r="N99" s="202" t="s">
        <v>44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314</v>
      </c>
      <c r="AT99" s="205" t="s">
        <v>117</v>
      </c>
      <c r="AU99" s="205" t="s">
        <v>83</v>
      </c>
      <c r="AY99" s="15" t="s">
        <v>116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81</v>
      </c>
      <c r="BK99" s="206">
        <f>ROUND(I99*H99,2)</f>
        <v>0</v>
      </c>
      <c r="BL99" s="15" t="s">
        <v>314</v>
      </c>
      <c r="BM99" s="205" t="s">
        <v>339</v>
      </c>
    </row>
    <row r="100" s="2" customFormat="1" ht="90" customHeight="1">
      <c r="A100" s="36"/>
      <c r="B100" s="37"/>
      <c r="C100" s="194" t="s">
        <v>8</v>
      </c>
      <c r="D100" s="194" t="s">
        <v>117</v>
      </c>
      <c r="E100" s="195" t="s">
        <v>340</v>
      </c>
      <c r="F100" s="196" t="s">
        <v>341</v>
      </c>
      <c r="G100" s="197" t="s">
        <v>191</v>
      </c>
      <c r="H100" s="198">
        <v>24</v>
      </c>
      <c r="I100" s="199"/>
      <c r="J100" s="200">
        <f>ROUND(I100*H100,2)</f>
        <v>0</v>
      </c>
      <c r="K100" s="196" t="s">
        <v>21</v>
      </c>
      <c r="L100" s="42"/>
      <c r="M100" s="201" t="s">
        <v>21</v>
      </c>
      <c r="N100" s="202" t="s">
        <v>44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314</v>
      </c>
      <c r="AT100" s="205" t="s">
        <v>117</v>
      </c>
      <c r="AU100" s="205" t="s">
        <v>83</v>
      </c>
      <c r="AY100" s="15" t="s">
        <v>116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81</v>
      </c>
      <c r="BK100" s="206">
        <f>ROUND(I100*H100,2)</f>
        <v>0</v>
      </c>
      <c r="BL100" s="15" t="s">
        <v>314</v>
      </c>
      <c r="BM100" s="205" t="s">
        <v>342</v>
      </c>
    </row>
    <row r="101" s="2" customFormat="1" ht="90" customHeight="1">
      <c r="A101" s="36"/>
      <c r="B101" s="37"/>
      <c r="C101" s="194" t="s">
        <v>219</v>
      </c>
      <c r="D101" s="194" t="s">
        <v>117</v>
      </c>
      <c r="E101" s="195" t="s">
        <v>343</v>
      </c>
      <c r="F101" s="196" t="s">
        <v>344</v>
      </c>
      <c r="G101" s="197" t="s">
        <v>191</v>
      </c>
      <c r="H101" s="198">
        <v>7.5</v>
      </c>
      <c r="I101" s="199"/>
      <c r="J101" s="200">
        <f>ROUND(I101*H101,2)</f>
        <v>0</v>
      </c>
      <c r="K101" s="196" t="s">
        <v>21</v>
      </c>
      <c r="L101" s="42"/>
      <c r="M101" s="217" t="s">
        <v>21</v>
      </c>
      <c r="N101" s="218" t="s">
        <v>44</v>
      </c>
      <c r="O101" s="219"/>
      <c r="P101" s="220">
        <f>O101*H101</f>
        <v>0</v>
      </c>
      <c r="Q101" s="220">
        <v>0</v>
      </c>
      <c r="R101" s="220">
        <f>Q101*H101</f>
        <v>0</v>
      </c>
      <c r="S101" s="220">
        <v>0</v>
      </c>
      <c r="T101" s="22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314</v>
      </c>
      <c r="AT101" s="205" t="s">
        <v>117</v>
      </c>
      <c r="AU101" s="205" t="s">
        <v>83</v>
      </c>
      <c r="AY101" s="15" t="s">
        <v>116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81</v>
      </c>
      <c r="BK101" s="206">
        <f>ROUND(I101*H101,2)</f>
        <v>0</v>
      </c>
      <c r="BL101" s="15" t="s">
        <v>314</v>
      </c>
      <c r="BM101" s="205" t="s">
        <v>345</v>
      </c>
    </row>
    <row r="102" s="2" customFormat="1" ht="6.96" customHeight="1">
      <c r="A102" s="36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42"/>
      <c r="M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</sheetData>
  <sheetProtection sheet="1" autoFilter="0" formatColumns="0" formatRows="0" objects="1" scenarios="1" spinCount="100000" saltValue="55hdjIWwkMGxySz8Gzvl+OajA35y7Jqxb2lkMvIDN8cNv2dka9fa0aCpB8YNHYEGcd9lv5IU914v4rVvc0d92g==" hashValue="nfcZsm3tmVX/yAtJV4C9YCD6v9bis73WpA81ydyWbfUdDS7PdyX20j3vQtXCOK0iy4ZcMe+u6L5TIC5yuVRJ/g==" algorithmName="SHA-512" password="CC35"/>
  <autoFilter ref="C81:K10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3" customFormat="1" ht="45" customHeight="1">
      <c r="B3" s="234"/>
      <c r="C3" s="235" t="s">
        <v>346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347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348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349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350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351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352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353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354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355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356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86</v>
      </c>
      <c r="F18" s="241" t="s">
        <v>357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358</v>
      </c>
      <c r="F19" s="241" t="s">
        <v>359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80</v>
      </c>
      <c r="F20" s="241" t="s">
        <v>360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88</v>
      </c>
      <c r="F21" s="241" t="s">
        <v>89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113</v>
      </c>
      <c r="F22" s="241" t="s">
        <v>114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361</v>
      </c>
      <c r="F23" s="241" t="s">
        <v>362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363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364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365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366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367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368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369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370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371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101</v>
      </c>
      <c r="F36" s="241"/>
      <c r="G36" s="241" t="s">
        <v>372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373</v>
      </c>
      <c r="F37" s="241"/>
      <c r="G37" s="241" t="s">
        <v>374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54</v>
      </c>
      <c r="F38" s="241"/>
      <c r="G38" s="241" t="s">
        <v>375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55</v>
      </c>
      <c r="F39" s="241"/>
      <c r="G39" s="241" t="s">
        <v>376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102</v>
      </c>
      <c r="F40" s="241"/>
      <c r="G40" s="241" t="s">
        <v>377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103</v>
      </c>
      <c r="F41" s="241"/>
      <c r="G41" s="241" t="s">
        <v>378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379</v>
      </c>
      <c r="F42" s="241"/>
      <c r="G42" s="241" t="s">
        <v>380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381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382</v>
      </c>
      <c r="F44" s="241"/>
      <c r="G44" s="241" t="s">
        <v>383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105</v>
      </c>
      <c r="F45" s="241"/>
      <c r="G45" s="241" t="s">
        <v>384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385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386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387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388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389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390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391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392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393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394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395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396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397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398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399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400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401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402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403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404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405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406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407</v>
      </c>
      <c r="D76" s="259"/>
      <c r="E76" s="259"/>
      <c r="F76" s="259" t="s">
        <v>408</v>
      </c>
      <c r="G76" s="260"/>
      <c r="H76" s="259" t="s">
        <v>55</v>
      </c>
      <c r="I76" s="259" t="s">
        <v>58</v>
      </c>
      <c r="J76" s="259" t="s">
        <v>409</v>
      </c>
      <c r="K76" s="258"/>
    </row>
    <row r="77" s="1" customFormat="1" ht="17.25" customHeight="1">
      <c r="B77" s="256"/>
      <c r="C77" s="261" t="s">
        <v>410</v>
      </c>
      <c r="D77" s="261"/>
      <c r="E77" s="261"/>
      <c r="F77" s="262" t="s">
        <v>411</v>
      </c>
      <c r="G77" s="263"/>
      <c r="H77" s="261"/>
      <c r="I77" s="261"/>
      <c r="J77" s="261" t="s">
        <v>412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54</v>
      </c>
      <c r="D79" s="266"/>
      <c r="E79" s="266"/>
      <c r="F79" s="267" t="s">
        <v>413</v>
      </c>
      <c r="G79" s="268"/>
      <c r="H79" s="244" t="s">
        <v>414</v>
      </c>
      <c r="I79" s="244" t="s">
        <v>415</v>
      </c>
      <c r="J79" s="244">
        <v>20</v>
      </c>
      <c r="K79" s="258"/>
    </row>
    <row r="80" s="1" customFormat="1" ht="15" customHeight="1">
      <c r="B80" s="256"/>
      <c r="C80" s="244" t="s">
        <v>416</v>
      </c>
      <c r="D80" s="244"/>
      <c r="E80" s="244"/>
      <c r="F80" s="267" t="s">
        <v>413</v>
      </c>
      <c r="G80" s="268"/>
      <c r="H80" s="244" t="s">
        <v>417</v>
      </c>
      <c r="I80" s="244" t="s">
        <v>415</v>
      </c>
      <c r="J80" s="244">
        <v>120</v>
      </c>
      <c r="K80" s="258"/>
    </row>
    <row r="81" s="1" customFormat="1" ht="15" customHeight="1">
      <c r="B81" s="269"/>
      <c r="C81" s="244" t="s">
        <v>418</v>
      </c>
      <c r="D81" s="244"/>
      <c r="E81" s="244"/>
      <c r="F81" s="267" t="s">
        <v>419</v>
      </c>
      <c r="G81" s="268"/>
      <c r="H81" s="244" t="s">
        <v>420</v>
      </c>
      <c r="I81" s="244" t="s">
        <v>415</v>
      </c>
      <c r="J81" s="244">
        <v>50</v>
      </c>
      <c r="K81" s="258"/>
    </row>
    <row r="82" s="1" customFormat="1" ht="15" customHeight="1">
      <c r="B82" s="269"/>
      <c r="C82" s="244" t="s">
        <v>421</v>
      </c>
      <c r="D82" s="244"/>
      <c r="E82" s="244"/>
      <c r="F82" s="267" t="s">
        <v>413</v>
      </c>
      <c r="G82" s="268"/>
      <c r="H82" s="244" t="s">
        <v>422</v>
      </c>
      <c r="I82" s="244" t="s">
        <v>423</v>
      </c>
      <c r="J82" s="244"/>
      <c r="K82" s="258"/>
    </row>
    <row r="83" s="1" customFormat="1" ht="15" customHeight="1">
      <c r="B83" s="269"/>
      <c r="C83" s="270" t="s">
        <v>424</v>
      </c>
      <c r="D83" s="270"/>
      <c r="E83" s="270"/>
      <c r="F83" s="271" t="s">
        <v>419</v>
      </c>
      <c r="G83" s="270"/>
      <c r="H83" s="270" t="s">
        <v>425</v>
      </c>
      <c r="I83" s="270" t="s">
        <v>415</v>
      </c>
      <c r="J83" s="270">
        <v>15</v>
      </c>
      <c r="K83" s="258"/>
    </row>
    <row r="84" s="1" customFormat="1" ht="15" customHeight="1">
      <c r="B84" s="269"/>
      <c r="C84" s="270" t="s">
        <v>426</v>
      </c>
      <c r="D84" s="270"/>
      <c r="E84" s="270"/>
      <c r="F84" s="271" t="s">
        <v>419</v>
      </c>
      <c r="G84" s="270"/>
      <c r="H84" s="270" t="s">
        <v>427</v>
      </c>
      <c r="I84" s="270" t="s">
        <v>415</v>
      </c>
      <c r="J84" s="270">
        <v>15</v>
      </c>
      <c r="K84" s="258"/>
    </row>
    <row r="85" s="1" customFormat="1" ht="15" customHeight="1">
      <c r="B85" s="269"/>
      <c r="C85" s="270" t="s">
        <v>428</v>
      </c>
      <c r="D85" s="270"/>
      <c r="E85" s="270"/>
      <c r="F85" s="271" t="s">
        <v>419</v>
      </c>
      <c r="G85" s="270"/>
      <c r="H85" s="270" t="s">
        <v>429</v>
      </c>
      <c r="I85" s="270" t="s">
        <v>415</v>
      </c>
      <c r="J85" s="270">
        <v>20</v>
      </c>
      <c r="K85" s="258"/>
    </row>
    <row r="86" s="1" customFormat="1" ht="15" customHeight="1">
      <c r="B86" s="269"/>
      <c r="C86" s="270" t="s">
        <v>430</v>
      </c>
      <c r="D86" s="270"/>
      <c r="E86" s="270"/>
      <c r="F86" s="271" t="s">
        <v>419</v>
      </c>
      <c r="G86" s="270"/>
      <c r="H86" s="270" t="s">
        <v>431</v>
      </c>
      <c r="I86" s="270" t="s">
        <v>415</v>
      </c>
      <c r="J86" s="270">
        <v>20</v>
      </c>
      <c r="K86" s="258"/>
    </row>
    <row r="87" s="1" customFormat="1" ht="15" customHeight="1">
      <c r="B87" s="269"/>
      <c r="C87" s="244" t="s">
        <v>432</v>
      </c>
      <c r="D87" s="244"/>
      <c r="E87" s="244"/>
      <c r="F87" s="267" t="s">
        <v>419</v>
      </c>
      <c r="G87" s="268"/>
      <c r="H87" s="244" t="s">
        <v>433</v>
      </c>
      <c r="I87" s="244" t="s">
        <v>415</v>
      </c>
      <c r="J87" s="244">
        <v>50</v>
      </c>
      <c r="K87" s="258"/>
    </row>
    <row r="88" s="1" customFormat="1" ht="15" customHeight="1">
      <c r="B88" s="269"/>
      <c r="C88" s="244" t="s">
        <v>434</v>
      </c>
      <c r="D88" s="244"/>
      <c r="E88" s="244"/>
      <c r="F88" s="267" t="s">
        <v>419</v>
      </c>
      <c r="G88" s="268"/>
      <c r="H88" s="244" t="s">
        <v>435</v>
      </c>
      <c r="I88" s="244" t="s">
        <v>415</v>
      </c>
      <c r="J88" s="244">
        <v>20</v>
      </c>
      <c r="K88" s="258"/>
    </row>
    <row r="89" s="1" customFormat="1" ht="15" customHeight="1">
      <c r="B89" s="269"/>
      <c r="C89" s="244" t="s">
        <v>436</v>
      </c>
      <c r="D89" s="244"/>
      <c r="E89" s="244"/>
      <c r="F89" s="267" t="s">
        <v>419</v>
      </c>
      <c r="G89" s="268"/>
      <c r="H89" s="244" t="s">
        <v>437</v>
      </c>
      <c r="I89" s="244" t="s">
        <v>415</v>
      </c>
      <c r="J89" s="244">
        <v>20</v>
      </c>
      <c r="K89" s="258"/>
    </row>
    <row r="90" s="1" customFormat="1" ht="15" customHeight="1">
      <c r="B90" s="269"/>
      <c r="C90" s="244" t="s">
        <v>438</v>
      </c>
      <c r="D90" s="244"/>
      <c r="E90" s="244"/>
      <c r="F90" s="267" t="s">
        <v>419</v>
      </c>
      <c r="G90" s="268"/>
      <c r="H90" s="244" t="s">
        <v>439</v>
      </c>
      <c r="I90" s="244" t="s">
        <v>415</v>
      </c>
      <c r="J90" s="244">
        <v>50</v>
      </c>
      <c r="K90" s="258"/>
    </row>
    <row r="91" s="1" customFormat="1" ht="15" customHeight="1">
      <c r="B91" s="269"/>
      <c r="C91" s="244" t="s">
        <v>440</v>
      </c>
      <c r="D91" s="244"/>
      <c r="E91" s="244"/>
      <c r="F91" s="267" t="s">
        <v>419</v>
      </c>
      <c r="G91" s="268"/>
      <c r="H91" s="244" t="s">
        <v>440</v>
      </c>
      <c r="I91" s="244" t="s">
        <v>415</v>
      </c>
      <c r="J91" s="244">
        <v>50</v>
      </c>
      <c r="K91" s="258"/>
    </row>
    <row r="92" s="1" customFormat="1" ht="15" customHeight="1">
      <c r="B92" s="269"/>
      <c r="C92" s="244" t="s">
        <v>441</v>
      </c>
      <c r="D92" s="244"/>
      <c r="E92" s="244"/>
      <c r="F92" s="267" t="s">
        <v>419</v>
      </c>
      <c r="G92" s="268"/>
      <c r="H92" s="244" t="s">
        <v>442</v>
      </c>
      <c r="I92" s="244" t="s">
        <v>415</v>
      </c>
      <c r="J92" s="244">
        <v>255</v>
      </c>
      <c r="K92" s="258"/>
    </row>
    <row r="93" s="1" customFormat="1" ht="15" customHeight="1">
      <c r="B93" s="269"/>
      <c r="C93" s="244" t="s">
        <v>443</v>
      </c>
      <c r="D93" s="244"/>
      <c r="E93" s="244"/>
      <c r="F93" s="267" t="s">
        <v>413</v>
      </c>
      <c r="G93" s="268"/>
      <c r="H93" s="244" t="s">
        <v>444</v>
      </c>
      <c r="I93" s="244" t="s">
        <v>445</v>
      </c>
      <c r="J93" s="244"/>
      <c r="K93" s="258"/>
    </row>
    <row r="94" s="1" customFormat="1" ht="15" customHeight="1">
      <c r="B94" s="269"/>
      <c r="C94" s="244" t="s">
        <v>446</v>
      </c>
      <c r="D94" s="244"/>
      <c r="E94" s="244"/>
      <c r="F94" s="267" t="s">
        <v>413</v>
      </c>
      <c r="G94" s="268"/>
      <c r="H94" s="244" t="s">
        <v>447</v>
      </c>
      <c r="I94" s="244" t="s">
        <v>448</v>
      </c>
      <c r="J94" s="244"/>
      <c r="K94" s="258"/>
    </row>
    <row r="95" s="1" customFormat="1" ht="15" customHeight="1">
      <c r="B95" s="269"/>
      <c r="C95" s="244" t="s">
        <v>449</v>
      </c>
      <c r="D95" s="244"/>
      <c r="E95" s="244"/>
      <c r="F95" s="267" t="s">
        <v>413</v>
      </c>
      <c r="G95" s="268"/>
      <c r="H95" s="244" t="s">
        <v>449</v>
      </c>
      <c r="I95" s="244" t="s">
        <v>448</v>
      </c>
      <c r="J95" s="244"/>
      <c r="K95" s="258"/>
    </row>
    <row r="96" s="1" customFormat="1" ht="15" customHeight="1">
      <c r="B96" s="269"/>
      <c r="C96" s="244" t="s">
        <v>39</v>
      </c>
      <c r="D96" s="244"/>
      <c r="E96" s="244"/>
      <c r="F96" s="267" t="s">
        <v>413</v>
      </c>
      <c r="G96" s="268"/>
      <c r="H96" s="244" t="s">
        <v>450</v>
      </c>
      <c r="I96" s="244" t="s">
        <v>448</v>
      </c>
      <c r="J96" s="244"/>
      <c r="K96" s="258"/>
    </row>
    <row r="97" s="1" customFormat="1" ht="15" customHeight="1">
      <c r="B97" s="269"/>
      <c r="C97" s="244" t="s">
        <v>49</v>
      </c>
      <c r="D97" s="244"/>
      <c r="E97" s="244"/>
      <c r="F97" s="267" t="s">
        <v>413</v>
      </c>
      <c r="G97" s="268"/>
      <c r="H97" s="244" t="s">
        <v>451</v>
      </c>
      <c r="I97" s="244" t="s">
        <v>448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452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407</v>
      </c>
      <c r="D103" s="259"/>
      <c r="E103" s="259"/>
      <c r="F103" s="259" t="s">
        <v>408</v>
      </c>
      <c r="G103" s="260"/>
      <c r="H103" s="259" t="s">
        <v>55</v>
      </c>
      <c r="I103" s="259" t="s">
        <v>58</v>
      </c>
      <c r="J103" s="259" t="s">
        <v>409</v>
      </c>
      <c r="K103" s="258"/>
    </row>
    <row r="104" s="1" customFormat="1" ht="17.25" customHeight="1">
      <c r="B104" s="256"/>
      <c r="C104" s="261" t="s">
        <v>410</v>
      </c>
      <c r="D104" s="261"/>
      <c r="E104" s="261"/>
      <c r="F104" s="262" t="s">
        <v>411</v>
      </c>
      <c r="G104" s="263"/>
      <c r="H104" s="261"/>
      <c r="I104" s="261"/>
      <c r="J104" s="261" t="s">
        <v>412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54</v>
      </c>
      <c r="D106" s="266"/>
      <c r="E106" s="266"/>
      <c r="F106" s="267" t="s">
        <v>413</v>
      </c>
      <c r="G106" s="244"/>
      <c r="H106" s="244" t="s">
        <v>453</v>
      </c>
      <c r="I106" s="244" t="s">
        <v>415</v>
      </c>
      <c r="J106" s="244">
        <v>20</v>
      </c>
      <c r="K106" s="258"/>
    </row>
    <row r="107" s="1" customFormat="1" ht="15" customHeight="1">
      <c r="B107" s="256"/>
      <c r="C107" s="244" t="s">
        <v>416</v>
      </c>
      <c r="D107" s="244"/>
      <c r="E107" s="244"/>
      <c r="F107" s="267" t="s">
        <v>413</v>
      </c>
      <c r="G107" s="244"/>
      <c r="H107" s="244" t="s">
        <v>453</v>
      </c>
      <c r="I107" s="244" t="s">
        <v>415</v>
      </c>
      <c r="J107" s="244">
        <v>120</v>
      </c>
      <c r="K107" s="258"/>
    </row>
    <row r="108" s="1" customFormat="1" ht="15" customHeight="1">
      <c r="B108" s="269"/>
      <c r="C108" s="244" t="s">
        <v>418</v>
      </c>
      <c r="D108" s="244"/>
      <c r="E108" s="244"/>
      <c r="F108" s="267" t="s">
        <v>419</v>
      </c>
      <c r="G108" s="244"/>
      <c r="H108" s="244" t="s">
        <v>453</v>
      </c>
      <c r="I108" s="244" t="s">
        <v>415</v>
      </c>
      <c r="J108" s="244">
        <v>50</v>
      </c>
      <c r="K108" s="258"/>
    </row>
    <row r="109" s="1" customFormat="1" ht="15" customHeight="1">
      <c r="B109" s="269"/>
      <c r="C109" s="244" t="s">
        <v>421</v>
      </c>
      <c r="D109" s="244"/>
      <c r="E109" s="244"/>
      <c r="F109" s="267" t="s">
        <v>413</v>
      </c>
      <c r="G109" s="244"/>
      <c r="H109" s="244" t="s">
        <v>453</v>
      </c>
      <c r="I109" s="244" t="s">
        <v>423</v>
      </c>
      <c r="J109" s="244"/>
      <c r="K109" s="258"/>
    </row>
    <row r="110" s="1" customFormat="1" ht="15" customHeight="1">
      <c r="B110" s="269"/>
      <c r="C110" s="244" t="s">
        <v>432</v>
      </c>
      <c r="D110" s="244"/>
      <c r="E110" s="244"/>
      <c r="F110" s="267" t="s">
        <v>419</v>
      </c>
      <c r="G110" s="244"/>
      <c r="H110" s="244" t="s">
        <v>453</v>
      </c>
      <c r="I110" s="244" t="s">
        <v>415</v>
      </c>
      <c r="J110" s="244">
        <v>50</v>
      </c>
      <c r="K110" s="258"/>
    </row>
    <row r="111" s="1" customFormat="1" ht="15" customHeight="1">
      <c r="B111" s="269"/>
      <c r="C111" s="244" t="s">
        <v>440</v>
      </c>
      <c r="D111" s="244"/>
      <c r="E111" s="244"/>
      <c r="F111" s="267" t="s">
        <v>419</v>
      </c>
      <c r="G111" s="244"/>
      <c r="H111" s="244" t="s">
        <v>453</v>
      </c>
      <c r="I111" s="244" t="s">
        <v>415</v>
      </c>
      <c r="J111" s="244">
        <v>50</v>
      </c>
      <c r="K111" s="258"/>
    </row>
    <row r="112" s="1" customFormat="1" ht="15" customHeight="1">
      <c r="B112" s="269"/>
      <c r="C112" s="244" t="s">
        <v>438</v>
      </c>
      <c r="D112" s="244"/>
      <c r="E112" s="244"/>
      <c r="F112" s="267" t="s">
        <v>419</v>
      </c>
      <c r="G112" s="244"/>
      <c r="H112" s="244" t="s">
        <v>453</v>
      </c>
      <c r="I112" s="244" t="s">
        <v>415</v>
      </c>
      <c r="J112" s="244">
        <v>50</v>
      </c>
      <c r="K112" s="258"/>
    </row>
    <row r="113" s="1" customFormat="1" ht="15" customHeight="1">
      <c r="B113" s="269"/>
      <c r="C113" s="244" t="s">
        <v>54</v>
      </c>
      <c r="D113" s="244"/>
      <c r="E113" s="244"/>
      <c r="F113" s="267" t="s">
        <v>413</v>
      </c>
      <c r="G113" s="244"/>
      <c r="H113" s="244" t="s">
        <v>454</v>
      </c>
      <c r="I113" s="244" t="s">
        <v>415</v>
      </c>
      <c r="J113" s="244">
        <v>20</v>
      </c>
      <c r="K113" s="258"/>
    </row>
    <row r="114" s="1" customFormat="1" ht="15" customHeight="1">
      <c r="B114" s="269"/>
      <c r="C114" s="244" t="s">
        <v>455</v>
      </c>
      <c r="D114" s="244"/>
      <c r="E114" s="244"/>
      <c r="F114" s="267" t="s">
        <v>413</v>
      </c>
      <c r="G114" s="244"/>
      <c r="H114" s="244" t="s">
        <v>456</v>
      </c>
      <c r="I114" s="244" t="s">
        <v>415</v>
      </c>
      <c r="J114" s="244">
        <v>120</v>
      </c>
      <c r="K114" s="258"/>
    </row>
    <row r="115" s="1" customFormat="1" ht="15" customHeight="1">
      <c r="B115" s="269"/>
      <c r="C115" s="244" t="s">
        <v>39</v>
      </c>
      <c r="D115" s="244"/>
      <c r="E115" s="244"/>
      <c r="F115" s="267" t="s">
        <v>413</v>
      </c>
      <c r="G115" s="244"/>
      <c r="H115" s="244" t="s">
        <v>457</v>
      </c>
      <c r="I115" s="244" t="s">
        <v>448</v>
      </c>
      <c r="J115" s="244"/>
      <c r="K115" s="258"/>
    </row>
    <row r="116" s="1" customFormat="1" ht="15" customHeight="1">
      <c r="B116" s="269"/>
      <c r="C116" s="244" t="s">
        <v>49</v>
      </c>
      <c r="D116" s="244"/>
      <c r="E116" s="244"/>
      <c r="F116" s="267" t="s">
        <v>413</v>
      </c>
      <c r="G116" s="244"/>
      <c r="H116" s="244" t="s">
        <v>458</v>
      </c>
      <c r="I116" s="244" t="s">
        <v>448</v>
      </c>
      <c r="J116" s="244"/>
      <c r="K116" s="258"/>
    </row>
    <row r="117" s="1" customFormat="1" ht="15" customHeight="1">
      <c r="B117" s="269"/>
      <c r="C117" s="244" t="s">
        <v>58</v>
      </c>
      <c r="D117" s="244"/>
      <c r="E117" s="244"/>
      <c r="F117" s="267" t="s">
        <v>413</v>
      </c>
      <c r="G117" s="244"/>
      <c r="H117" s="244" t="s">
        <v>459</v>
      </c>
      <c r="I117" s="244" t="s">
        <v>460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461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407</v>
      </c>
      <c r="D123" s="259"/>
      <c r="E123" s="259"/>
      <c r="F123" s="259" t="s">
        <v>408</v>
      </c>
      <c r="G123" s="260"/>
      <c r="H123" s="259" t="s">
        <v>55</v>
      </c>
      <c r="I123" s="259" t="s">
        <v>58</v>
      </c>
      <c r="J123" s="259" t="s">
        <v>409</v>
      </c>
      <c r="K123" s="288"/>
    </row>
    <row r="124" s="1" customFormat="1" ht="17.25" customHeight="1">
      <c r="B124" s="287"/>
      <c r="C124" s="261" t="s">
        <v>410</v>
      </c>
      <c r="D124" s="261"/>
      <c r="E124" s="261"/>
      <c r="F124" s="262" t="s">
        <v>411</v>
      </c>
      <c r="G124" s="263"/>
      <c r="H124" s="261"/>
      <c r="I124" s="261"/>
      <c r="J124" s="261" t="s">
        <v>412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416</v>
      </c>
      <c r="D126" s="266"/>
      <c r="E126" s="266"/>
      <c r="F126" s="267" t="s">
        <v>413</v>
      </c>
      <c r="G126" s="244"/>
      <c r="H126" s="244" t="s">
        <v>453</v>
      </c>
      <c r="I126" s="244" t="s">
        <v>415</v>
      </c>
      <c r="J126" s="244">
        <v>120</v>
      </c>
      <c r="K126" s="292"/>
    </row>
    <row r="127" s="1" customFormat="1" ht="15" customHeight="1">
      <c r="B127" s="289"/>
      <c r="C127" s="244" t="s">
        <v>462</v>
      </c>
      <c r="D127" s="244"/>
      <c r="E127" s="244"/>
      <c r="F127" s="267" t="s">
        <v>413</v>
      </c>
      <c r="G127" s="244"/>
      <c r="H127" s="244" t="s">
        <v>463</v>
      </c>
      <c r="I127" s="244" t="s">
        <v>415</v>
      </c>
      <c r="J127" s="244" t="s">
        <v>464</v>
      </c>
      <c r="K127" s="292"/>
    </row>
    <row r="128" s="1" customFormat="1" ht="15" customHeight="1">
      <c r="B128" s="289"/>
      <c r="C128" s="244" t="s">
        <v>361</v>
      </c>
      <c r="D128" s="244"/>
      <c r="E128" s="244"/>
      <c r="F128" s="267" t="s">
        <v>413</v>
      </c>
      <c r="G128" s="244"/>
      <c r="H128" s="244" t="s">
        <v>465</v>
      </c>
      <c r="I128" s="244" t="s">
        <v>415</v>
      </c>
      <c r="J128" s="244" t="s">
        <v>464</v>
      </c>
      <c r="K128" s="292"/>
    </row>
    <row r="129" s="1" customFormat="1" ht="15" customHeight="1">
      <c r="B129" s="289"/>
      <c r="C129" s="244" t="s">
        <v>424</v>
      </c>
      <c r="D129" s="244"/>
      <c r="E129" s="244"/>
      <c r="F129" s="267" t="s">
        <v>419</v>
      </c>
      <c r="G129" s="244"/>
      <c r="H129" s="244" t="s">
        <v>425</v>
      </c>
      <c r="I129" s="244" t="s">
        <v>415</v>
      </c>
      <c r="J129" s="244">
        <v>15</v>
      </c>
      <c r="K129" s="292"/>
    </row>
    <row r="130" s="1" customFormat="1" ht="15" customHeight="1">
      <c r="B130" s="289"/>
      <c r="C130" s="270" t="s">
        <v>426</v>
      </c>
      <c r="D130" s="270"/>
      <c r="E130" s="270"/>
      <c r="F130" s="271" t="s">
        <v>419</v>
      </c>
      <c r="G130" s="270"/>
      <c r="H130" s="270" t="s">
        <v>427</v>
      </c>
      <c r="I130" s="270" t="s">
        <v>415</v>
      </c>
      <c r="J130" s="270">
        <v>15</v>
      </c>
      <c r="K130" s="292"/>
    </row>
    <row r="131" s="1" customFormat="1" ht="15" customHeight="1">
      <c r="B131" s="289"/>
      <c r="C131" s="270" t="s">
        <v>428</v>
      </c>
      <c r="D131" s="270"/>
      <c r="E131" s="270"/>
      <c r="F131" s="271" t="s">
        <v>419</v>
      </c>
      <c r="G131" s="270"/>
      <c r="H131" s="270" t="s">
        <v>429</v>
      </c>
      <c r="I131" s="270" t="s">
        <v>415</v>
      </c>
      <c r="J131" s="270">
        <v>20</v>
      </c>
      <c r="K131" s="292"/>
    </row>
    <row r="132" s="1" customFormat="1" ht="15" customHeight="1">
      <c r="B132" s="289"/>
      <c r="C132" s="270" t="s">
        <v>430</v>
      </c>
      <c r="D132" s="270"/>
      <c r="E132" s="270"/>
      <c r="F132" s="271" t="s">
        <v>419</v>
      </c>
      <c r="G132" s="270"/>
      <c r="H132" s="270" t="s">
        <v>431</v>
      </c>
      <c r="I132" s="270" t="s">
        <v>415</v>
      </c>
      <c r="J132" s="270">
        <v>20</v>
      </c>
      <c r="K132" s="292"/>
    </row>
    <row r="133" s="1" customFormat="1" ht="15" customHeight="1">
      <c r="B133" s="289"/>
      <c r="C133" s="244" t="s">
        <v>418</v>
      </c>
      <c r="D133" s="244"/>
      <c r="E133" s="244"/>
      <c r="F133" s="267" t="s">
        <v>419</v>
      </c>
      <c r="G133" s="244"/>
      <c r="H133" s="244" t="s">
        <v>453</v>
      </c>
      <c r="I133" s="244" t="s">
        <v>415</v>
      </c>
      <c r="J133" s="244">
        <v>50</v>
      </c>
      <c r="K133" s="292"/>
    </row>
    <row r="134" s="1" customFormat="1" ht="15" customHeight="1">
      <c r="B134" s="289"/>
      <c r="C134" s="244" t="s">
        <v>432</v>
      </c>
      <c r="D134" s="244"/>
      <c r="E134" s="244"/>
      <c r="F134" s="267" t="s">
        <v>419</v>
      </c>
      <c r="G134" s="244"/>
      <c r="H134" s="244" t="s">
        <v>453</v>
      </c>
      <c r="I134" s="244" t="s">
        <v>415</v>
      </c>
      <c r="J134" s="244">
        <v>50</v>
      </c>
      <c r="K134" s="292"/>
    </row>
    <row r="135" s="1" customFormat="1" ht="15" customHeight="1">
      <c r="B135" s="289"/>
      <c r="C135" s="244" t="s">
        <v>438</v>
      </c>
      <c r="D135" s="244"/>
      <c r="E135" s="244"/>
      <c r="F135" s="267" t="s">
        <v>419</v>
      </c>
      <c r="G135" s="244"/>
      <c r="H135" s="244" t="s">
        <v>453</v>
      </c>
      <c r="I135" s="244" t="s">
        <v>415</v>
      </c>
      <c r="J135" s="244">
        <v>50</v>
      </c>
      <c r="K135" s="292"/>
    </row>
    <row r="136" s="1" customFormat="1" ht="15" customHeight="1">
      <c r="B136" s="289"/>
      <c r="C136" s="244" t="s">
        <v>440</v>
      </c>
      <c r="D136" s="244"/>
      <c r="E136" s="244"/>
      <c r="F136" s="267" t="s">
        <v>419</v>
      </c>
      <c r="G136" s="244"/>
      <c r="H136" s="244" t="s">
        <v>453</v>
      </c>
      <c r="I136" s="244" t="s">
        <v>415</v>
      </c>
      <c r="J136" s="244">
        <v>50</v>
      </c>
      <c r="K136" s="292"/>
    </row>
    <row r="137" s="1" customFormat="1" ht="15" customHeight="1">
      <c r="B137" s="289"/>
      <c r="C137" s="244" t="s">
        <v>441</v>
      </c>
      <c r="D137" s="244"/>
      <c r="E137" s="244"/>
      <c r="F137" s="267" t="s">
        <v>419</v>
      </c>
      <c r="G137" s="244"/>
      <c r="H137" s="244" t="s">
        <v>466</v>
      </c>
      <c r="I137" s="244" t="s">
        <v>415</v>
      </c>
      <c r="J137" s="244">
        <v>255</v>
      </c>
      <c r="K137" s="292"/>
    </row>
    <row r="138" s="1" customFormat="1" ht="15" customHeight="1">
      <c r="B138" s="289"/>
      <c r="C138" s="244" t="s">
        <v>443</v>
      </c>
      <c r="D138" s="244"/>
      <c r="E138" s="244"/>
      <c r="F138" s="267" t="s">
        <v>413</v>
      </c>
      <c r="G138" s="244"/>
      <c r="H138" s="244" t="s">
        <v>467</v>
      </c>
      <c r="I138" s="244" t="s">
        <v>445</v>
      </c>
      <c r="J138" s="244"/>
      <c r="K138" s="292"/>
    </row>
    <row r="139" s="1" customFormat="1" ht="15" customHeight="1">
      <c r="B139" s="289"/>
      <c r="C139" s="244" t="s">
        <v>446</v>
      </c>
      <c r="D139" s="244"/>
      <c r="E139" s="244"/>
      <c r="F139" s="267" t="s">
        <v>413</v>
      </c>
      <c r="G139" s="244"/>
      <c r="H139" s="244" t="s">
        <v>468</v>
      </c>
      <c r="I139" s="244" t="s">
        <v>448</v>
      </c>
      <c r="J139" s="244"/>
      <c r="K139" s="292"/>
    </row>
    <row r="140" s="1" customFormat="1" ht="15" customHeight="1">
      <c r="B140" s="289"/>
      <c r="C140" s="244" t="s">
        <v>449</v>
      </c>
      <c r="D140" s="244"/>
      <c r="E140" s="244"/>
      <c r="F140" s="267" t="s">
        <v>413</v>
      </c>
      <c r="G140" s="244"/>
      <c r="H140" s="244" t="s">
        <v>449</v>
      </c>
      <c r="I140" s="244" t="s">
        <v>448</v>
      </c>
      <c r="J140" s="244"/>
      <c r="K140" s="292"/>
    </row>
    <row r="141" s="1" customFormat="1" ht="15" customHeight="1">
      <c r="B141" s="289"/>
      <c r="C141" s="244" t="s">
        <v>39</v>
      </c>
      <c r="D141" s="244"/>
      <c r="E141" s="244"/>
      <c r="F141" s="267" t="s">
        <v>413</v>
      </c>
      <c r="G141" s="244"/>
      <c r="H141" s="244" t="s">
        <v>469</v>
      </c>
      <c r="I141" s="244" t="s">
        <v>448</v>
      </c>
      <c r="J141" s="244"/>
      <c r="K141" s="292"/>
    </row>
    <row r="142" s="1" customFormat="1" ht="15" customHeight="1">
      <c r="B142" s="289"/>
      <c r="C142" s="244" t="s">
        <v>470</v>
      </c>
      <c r="D142" s="244"/>
      <c r="E142" s="244"/>
      <c r="F142" s="267" t="s">
        <v>413</v>
      </c>
      <c r="G142" s="244"/>
      <c r="H142" s="244" t="s">
        <v>471</v>
      </c>
      <c r="I142" s="244" t="s">
        <v>448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472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407</v>
      </c>
      <c r="D148" s="259"/>
      <c r="E148" s="259"/>
      <c r="F148" s="259" t="s">
        <v>408</v>
      </c>
      <c r="G148" s="260"/>
      <c r="H148" s="259" t="s">
        <v>55</v>
      </c>
      <c r="I148" s="259" t="s">
        <v>58</v>
      </c>
      <c r="J148" s="259" t="s">
        <v>409</v>
      </c>
      <c r="K148" s="258"/>
    </row>
    <row r="149" s="1" customFormat="1" ht="17.25" customHeight="1">
      <c r="B149" s="256"/>
      <c r="C149" s="261" t="s">
        <v>410</v>
      </c>
      <c r="D149" s="261"/>
      <c r="E149" s="261"/>
      <c r="F149" s="262" t="s">
        <v>411</v>
      </c>
      <c r="G149" s="263"/>
      <c r="H149" s="261"/>
      <c r="I149" s="261"/>
      <c r="J149" s="261" t="s">
        <v>412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416</v>
      </c>
      <c r="D151" s="244"/>
      <c r="E151" s="244"/>
      <c r="F151" s="297" t="s">
        <v>413</v>
      </c>
      <c r="G151" s="244"/>
      <c r="H151" s="296" t="s">
        <v>453</v>
      </c>
      <c r="I151" s="296" t="s">
        <v>415</v>
      </c>
      <c r="J151" s="296">
        <v>120</v>
      </c>
      <c r="K151" s="292"/>
    </row>
    <row r="152" s="1" customFormat="1" ht="15" customHeight="1">
      <c r="B152" s="269"/>
      <c r="C152" s="296" t="s">
        <v>462</v>
      </c>
      <c r="D152" s="244"/>
      <c r="E152" s="244"/>
      <c r="F152" s="297" t="s">
        <v>413</v>
      </c>
      <c r="G152" s="244"/>
      <c r="H152" s="296" t="s">
        <v>473</v>
      </c>
      <c r="I152" s="296" t="s">
        <v>415</v>
      </c>
      <c r="J152" s="296" t="s">
        <v>464</v>
      </c>
      <c r="K152" s="292"/>
    </row>
    <row r="153" s="1" customFormat="1" ht="15" customHeight="1">
      <c r="B153" s="269"/>
      <c r="C153" s="296" t="s">
        <v>361</v>
      </c>
      <c r="D153" s="244"/>
      <c r="E153" s="244"/>
      <c r="F153" s="297" t="s">
        <v>413</v>
      </c>
      <c r="G153" s="244"/>
      <c r="H153" s="296" t="s">
        <v>474</v>
      </c>
      <c r="I153" s="296" t="s">
        <v>415</v>
      </c>
      <c r="J153" s="296" t="s">
        <v>464</v>
      </c>
      <c r="K153" s="292"/>
    </row>
    <row r="154" s="1" customFormat="1" ht="15" customHeight="1">
      <c r="B154" s="269"/>
      <c r="C154" s="296" t="s">
        <v>418</v>
      </c>
      <c r="D154" s="244"/>
      <c r="E154" s="244"/>
      <c r="F154" s="297" t="s">
        <v>419</v>
      </c>
      <c r="G154" s="244"/>
      <c r="H154" s="296" t="s">
        <v>453</v>
      </c>
      <c r="I154" s="296" t="s">
        <v>415</v>
      </c>
      <c r="J154" s="296">
        <v>50</v>
      </c>
      <c r="K154" s="292"/>
    </row>
    <row r="155" s="1" customFormat="1" ht="15" customHeight="1">
      <c r="B155" s="269"/>
      <c r="C155" s="296" t="s">
        <v>421</v>
      </c>
      <c r="D155" s="244"/>
      <c r="E155" s="244"/>
      <c r="F155" s="297" t="s">
        <v>413</v>
      </c>
      <c r="G155" s="244"/>
      <c r="H155" s="296" t="s">
        <v>453</v>
      </c>
      <c r="I155" s="296" t="s">
        <v>423</v>
      </c>
      <c r="J155" s="296"/>
      <c r="K155" s="292"/>
    </row>
    <row r="156" s="1" customFormat="1" ht="15" customHeight="1">
      <c r="B156" s="269"/>
      <c r="C156" s="296" t="s">
        <v>432</v>
      </c>
      <c r="D156" s="244"/>
      <c r="E156" s="244"/>
      <c r="F156" s="297" t="s">
        <v>419</v>
      </c>
      <c r="G156" s="244"/>
      <c r="H156" s="296" t="s">
        <v>453</v>
      </c>
      <c r="I156" s="296" t="s">
        <v>415</v>
      </c>
      <c r="J156" s="296">
        <v>50</v>
      </c>
      <c r="K156" s="292"/>
    </row>
    <row r="157" s="1" customFormat="1" ht="15" customHeight="1">
      <c r="B157" s="269"/>
      <c r="C157" s="296" t="s">
        <v>440</v>
      </c>
      <c r="D157" s="244"/>
      <c r="E157" s="244"/>
      <c r="F157" s="297" t="s">
        <v>419</v>
      </c>
      <c r="G157" s="244"/>
      <c r="H157" s="296" t="s">
        <v>453</v>
      </c>
      <c r="I157" s="296" t="s">
        <v>415</v>
      </c>
      <c r="J157" s="296">
        <v>50</v>
      </c>
      <c r="K157" s="292"/>
    </row>
    <row r="158" s="1" customFormat="1" ht="15" customHeight="1">
      <c r="B158" s="269"/>
      <c r="C158" s="296" t="s">
        <v>438</v>
      </c>
      <c r="D158" s="244"/>
      <c r="E158" s="244"/>
      <c r="F158" s="297" t="s">
        <v>419</v>
      </c>
      <c r="G158" s="244"/>
      <c r="H158" s="296" t="s">
        <v>453</v>
      </c>
      <c r="I158" s="296" t="s">
        <v>415</v>
      </c>
      <c r="J158" s="296">
        <v>50</v>
      </c>
      <c r="K158" s="292"/>
    </row>
    <row r="159" s="1" customFormat="1" ht="15" customHeight="1">
      <c r="B159" s="269"/>
      <c r="C159" s="296" t="s">
        <v>96</v>
      </c>
      <c r="D159" s="244"/>
      <c r="E159" s="244"/>
      <c r="F159" s="297" t="s">
        <v>413</v>
      </c>
      <c r="G159" s="244"/>
      <c r="H159" s="296" t="s">
        <v>475</v>
      </c>
      <c r="I159" s="296" t="s">
        <v>415</v>
      </c>
      <c r="J159" s="296" t="s">
        <v>476</v>
      </c>
      <c r="K159" s="292"/>
    </row>
    <row r="160" s="1" customFormat="1" ht="15" customHeight="1">
      <c r="B160" s="269"/>
      <c r="C160" s="296" t="s">
        <v>477</v>
      </c>
      <c r="D160" s="244"/>
      <c r="E160" s="244"/>
      <c r="F160" s="297" t="s">
        <v>413</v>
      </c>
      <c r="G160" s="244"/>
      <c r="H160" s="296" t="s">
        <v>478</v>
      </c>
      <c r="I160" s="296" t="s">
        <v>448</v>
      </c>
      <c r="J160" s="296"/>
      <c r="K160" s="292"/>
    </row>
    <row r="161" s="1" customFormat="1" ht="15" customHeight="1">
      <c r="B161" s="298"/>
      <c r="C161" s="299"/>
      <c r="D161" s="299"/>
      <c r="E161" s="299"/>
      <c r="F161" s="299"/>
      <c r="G161" s="299"/>
      <c r="H161" s="299"/>
      <c r="I161" s="299"/>
      <c r="J161" s="299"/>
      <c r="K161" s="300"/>
    </row>
    <row r="162" s="1" customFormat="1" ht="18.75" customHeight="1">
      <c r="B162" s="280"/>
      <c r="C162" s="290"/>
      <c r="D162" s="290"/>
      <c r="E162" s="290"/>
      <c r="F162" s="301"/>
      <c r="G162" s="290"/>
      <c r="H162" s="290"/>
      <c r="I162" s="290"/>
      <c r="J162" s="290"/>
      <c r="K162" s="280"/>
    </row>
    <row r="163" s="1" customFormat="1" ht="18.75" customHeight="1">
      <c r="B163" s="280"/>
      <c r="C163" s="290"/>
      <c r="D163" s="290"/>
      <c r="E163" s="290"/>
      <c r="F163" s="301"/>
      <c r="G163" s="290"/>
      <c r="H163" s="290"/>
      <c r="I163" s="290"/>
      <c r="J163" s="290"/>
      <c r="K163" s="280"/>
    </row>
    <row r="164" s="1" customFormat="1" ht="18.75" customHeight="1">
      <c r="B164" s="280"/>
      <c r="C164" s="290"/>
      <c r="D164" s="290"/>
      <c r="E164" s="290"/>
      <c r="F164" s="301"/>
      <c r="G164" s="290"/>
      <c r="H164" s="290"/>
      <c r="I164" s="290"/>
      <c r="J164" s="290"/>
      <c r="K164" s="280"/>
    </row>
    <row r="165" s="1" customFormat="1" ht="18.75" customHeight="1">
      <c r="B165" s="280"/>
      <c r="C165" s="290"/>
      <c r="D165" s="290"/>
      <c r="E165" s="290"/>
      <c r="F165" s="301"/>
      <c r="G165" s="290"/>
      <c r="H165" s="290"/>
      <c r="I165" s="290"/>
      <c r="J165" s="290"/>
      <c r="K165" s="280"/>
    </row>
    <row r="166" s="1" customFormat="1" ht="18.75" customHeight="1">
      <c r="B166" s="280"/>
      <c r="C166" s="290"/>
      <c r="D166" s="290"/>
      <c r="E166" s="290"/>
      <c r="F166" s="301"/>
      <c r="G166" s="290"/>
      <c r="H166" s="290"/>
      <c r="I166" s="290"/>
      <c r="J166" s="290"/>
      <c r="K166" s="280"/>
    </row>
    <row r="167" s="1" customFormat="1" ht="18.75" customHeight="1">
      <c r="B167" s="280"/>
      <c r="C167" s="290"/>
      <c r="D167" s="290"/>
      <c r="E167" s="290"/>
      <c r="F167" s="301"/>
      <c r="G167" s="290"/>
      <c r="H167" s="290"/>
      <c r="I167" s="290"/>
      <c r="J167" s="290"/>
      <c r="K167" s="280"/>
    </row>
    <row r="168" s="1" customFormat="1" ht="18.75" customHeight="1">
      <c r="B168" s="280"/>
      <c r="C168" s="290"/>
      <c r="D168" s="290"/>
      <c r="E168" s="290"/>
      <c r="F168" s="301"/>
      <c r="G168" s="290"/>
      <c r="H168" s="290"/>
      <c r="I168" s="290"/>
      <c r="J168" s="290"/>
      <c r="K168" s="280"/>
    </row>
    <row r="169" s="1" customFormat="1" ht="18.75" customHeight="1">
      <c r="B169" s="252"/>
      <c r="C169" s="252"/>
      <c r="D169" s="252"/>
      <c r="E169" s="252"/>
      <c r="F169" s="252"/>
      <c r="G169" s="252"/>
      <c r="H169" s="252"/>
      <c r="I169" s="252"/>
      <c r="J169" s="252"/>
      <c r="K169" s="252"/>
    </row>
    <row r="170" s="1" customFormat="1" ht="7.5" customHeight="1">
      <c r="B170" s="231"/>
      <c r="C170" s="232"/>
      <c r="D170" s="232"/>
      <c r="E170" s="232"/>
      <c r="F170" s="232"/>
      <c r="G170" s="232"/>
      <c r="H170" s="232"/>
      <c r="I170" s="232"/>
      <c r="J170" s="232"/>
      <c r="K170" s="233"/>
    </row>
    <row r="171" s="1" customFormat="1" ht="45" customHeight="1">
      <c r="B171" s="234"/>
      <c r="C171" s="235" t="s">
        <v>479</v>
      </c>
      <c r="D171" s="235"/>
      <c r="E171" s="235"/>
      <c r="F171" s="235"/>
      <c r="G171" s="235"/>
      <c r="H171" s="235"/>
      <c r="I171" s="235"/>
      <c r="J171" s="235"/>
      <c r="K171" s="236"/>
    </row>
    <row r="172" s="1" customFormat="1" ht="17.25" customHeight="1">
      <c r="B172" s="234"/>
      <c r="C172" s="259" t="s">
        <v>407</v>
      </c>
      <c r="D172" s="259"/>
      <c r="E172" s="259"/>
      <c r="F172" s="259" t="s">
        <v>408</v>
      </c>
      <c r="G172" s="302"/>
      <c r="H172" s="303" t="s">
        <v>55</v>
      </c>
      <c r="I172" s="303" t="s">
        <v>58</v>
      </c>
      <c r="J172" s="259" t="s">
        <v>409</v>
      </c>
      <c r="K172" s="236"/>
    </row>
    <row r="173" s="1" customFormat="1" ht="17.25" customHeight="1">
      <c r="B173" s="237"/>
      <c r="C173" s="261" t="s">
        <v>410</v>
      </c>
      <c r="D173" s="261"/>
      <c r="E173" s="261"/>
      <c r="F173" s="262" t="s">
        <v>411</v>
      </c>
      <c r="G173" s="304"/>
      <c r="H173" s="305"/>
      <c r="I173" s="305"/>
      <c r="J173" s="261" t="s">
        <v>412</v>
      </c>
      <c r="K173" s="239"/>
    </row>
    <row r="174" s="1" customFormat="1" ht="5.25" customHeight="1">
      <c r="B174" s="269"/>
      <c r="C174" s="264"/>
      <c r="D174" s="264"/>
      <c r="E174" s="264"/>
      <c r="F174" s="264"/>
      <c r="G174" s="265"/>
      <c r="H174" s="264"/>
      <c r="I174" s="264"/>
      <c r="J174" s="264"/>
      <c r="K174" s="292"/>
    </row>
    <row r="175" s="1" customFormat="1" ht="15" customHeight="1">
      <c r="B175" s="269"/>
      <c r="C175" s="244" t="s">
        <v>416</v>
      </c>
      <c r="D175" s="244"/>
      <c r="E175" s="244"/>
      <c r="F175" s="267" t="s">
        <v>413</v>
      </c>
      <c r="G175" s="244"/>
      <c r="H175" s="244" t="s">
        <v>453</v>
      </c>
      <c r="I175" s="244" t="s">
        <v>415</v>
      </c>
      <c r="J175" s="244">
        <v>120</v>
      </c>
      <c r="K175" s="292"/>
    </row>
    <row r="176" s="1" customFormat="1" ht="15" customHeight="1">
      <c r="B176" s="269"/>
      <c r="C176" s="244" t="s">
        <v>462</v>
      </c>
      <c r="D176" s="244"/>
      <c r="E176" s="244"/>
      <c r="F176" s="267" t="s">
        <v>413</v>
      </c>
      <c r="G176" s="244"/>
      <c r="H176" s="244" t="s">
        <v>463</v>
      </c>
      <c r="I176" s="244" t="s">
        <v>415</v>
      </c>
      <c r="J176" s="244" t="s">
        <v>464</v>
      </c>
      <c r="K176" s="292"/>
    </row>
    <row r="177" s="1" customFormat="1" ht="15" customHeight="1">
      <c r="B177" s="269"/>
      <c r="C177" s="244" t="s">
        <v>361</v>
      </c>
      <c r="D177" s="244"/>
      <c r="E177" s="244"/>
      <c r="F177" s="267" t="s">
        <v>413</v>
      </c>
      <c r="G177" s="244"/>
      <c r="H177" s="244" t="s">
        <v>480</v>
      </c>
      <c r="I177" s="244" t="s">
        <v>415</v>
      </c>
      <c r="J177" s="244" t="s">
        <v>464</v>
      </c>
      <c r="K177" s="292"/>
    </row>
    <row r="178" s="1" customFormat="1" ht="15" customHeight="1">
      <c r="B178" s="269"/>
      <c r="C178" s="244" t="s">
        <v>418</v>
      </c>
      <c r="D178" s="244"/>
      <c r="E178" s="244"/>
      <c r="F178" s="267" t="s">
        <v>419</v>
      </c>
      <c r="G178" s="244"/>
      <c r="H178" s="244" t="s">
        <v>480</v>
      </c>
      <c r="I178" s="244" t="s">
        <v>415</v>
      </c>
      <c r="J178" s="244">
        <v>50</v>
      </c>
      <c r="K178" s="292"/>
    </row>
    <row r="179" s="1" customFormat="1" ht="15" customHeight="1">
      <c r="B179" s="269"/>
      <c r="C179" s="244" t="s">
        <v>421</v>
      </c>
      <c r="D179" s="244"/>
      <c r="E179" s="244"/>
      <c r="F179" s="267" t="s">
        <v>413</v>
      </c>
      <c r="G179" s="244"/>
      <c r="H179" s="244" t="s">
        <v>480</v>
      </c>
      <c r="I179" s="244" t="s">
        <v>423</v>
      </c>
      <c r="J179" s="244"/>
      <c r="K179" s="292"/>
    </row>
    <row r="180" s="1" customFormat="1" ht="15" customHeight="1">
      <c r="B180" s="269"/>
      <c r="C180" s="244" t="s">
        <v>432</v>
      </c>
      <c r="D180" s="244"/>
      <c r="E180" s="244"/>
      <c r="F180" s="267" t="s">
        <v>419</v>
      </c>
      <c r="G180" s="244"/>
      <c r="H180" s="244" t="s">
        <v>480</v>
      </c>
      <c r="I180" s="244" t="s">
        <v>415</v>
      </c>
      <c r="J180" s="244">
        <v>50</v>
      </c>
      <c r="K180" s="292"/>
    </row>
    <row r="181" s="1" customFormat="1" ht="15" customHeight="1">
      <c r="B181" s="269"/>
      <c r="C181" s="244" t="s">
        <v>440</v>
      </c>
      <c r="D181" s="244"/>
      <c r="E181" s="244"/>
      <c r="F181" s="267" t="s">
        <v>419</v>
      </c>
      <c r="G181" s="244"/>
      <c r="H181" s="244" t="s">
        <v>480</v>
      </c>
      <c r="I181" s="244" t="s">
        <v>415</v>
      </c>
      <c r="J181" s="244">
        <v>50</v>
      </c>
      <c r="K181" s="292"/>
    </row>
    <row r="182" s="1" customFormat="1" ht="15" customHeight="1">
      <c r="B182" s="269"/>
      <c r="C182" s="244" t="s">
        <v>438</v>
      </c>
      <c r="D182" s="244"/>
      <c r="E182" s="244"/>
      <c r="F182" s="267" t="s">
        <v>419</v>
      </c>
      <c r="G182" s="244"/>
      <c r="H182" s="244" t="s">
        <v>480</v>
      </c>
      <c r="I182" s="244" t="s">
        <v>415</v>
      </c>
      <c r="J182" s="244">
        <v>50</v>
      </c>
      <c r="K182" s="292"/>
    </row>
    <row r="183" s="1" customFormat="1" ht="15" customHeight="1">
      <c r="B183" s="269"/>
      <c r="C183" s="244" t="s">
        <v>101</v>
      </c>
      <c r="D183" s="244"/>
      <c r="E183" s="244"/>
      <c r="F183" s="267" t="s">
        <v>413</v>
      </c>
      <c r="G183" s="244"/>
      <c r="H183" s="244" t="s">
        <v>481</v>
      </c>
      <c r="I183" s="244" t="s">
        <v>482</v>
      </c>
      <c r="J183" s="244"/>
      <c r="K183" s="292"/>
    </row>
    <row r="184" s="1" customFormat="1" ht="15" customHeight="1">
      <c r="B184" s="269"/>
      <c r="C184" s="244" t="s">
        <v>58</v>
      </c>
      <c r="D184" s="244"/>
      <c r="E184" s="244"/>
      <c r="F184" s="267" t="s">
        <v>413</v>
      </c>
      <c r="G184" s="244"/>
      <c r="H184" s="244" t="s">
        <v>483</v>
      </c>
      <c r="I184" s="244" t="s">
        <v>484</v>
      </c>
      <c r="J184" s="244">
        <v>1</v>
      </c>
      <c r="K184" s="292"/>
    </row>
    <row r="185" s="1" customFormat="1" ht="15" customHeight="1">
      <c r="B185" s="269"/>
      <c r="C185" s="244" t="s">
        <v>54</v>
      </c>
      <c r="D185" s="244"/>
      <c r="E185" s="244"/>
      <c r="F185" s="267" t="s">
        <v>413</v>
      </c>
      <c r="G185" s="244"/>
      <c r="H185" s="244" t="s">
        <v>485</v>
      </c>
      <c r="I185" s="244" t="s">
        <v>415</v>
      </c>
      <c r="J185" s="244">
        <v>20</v>
      </c>
      <c r="K185" s="292"/>
    </row>
    <row r="186" s="1" customFormat="1" ht="15" customHeight="1">
      <c r="B186" s="269"/>
      <c r="C186" s="244" t="s">
        <v>55</v>
      </c>
      <c r="D186" s="244"/>
      <c r="E186" s="244"/>
      <c r="F186" s="267" t="s">
        <v>413</v>
      </c>
      <c r="G186" s="244"/>
      <c r="H186" s="244" t="s">
        <v>486</v>
      </c>
      <c r="I186" s="244" t="s">
        <v>415</v>
      </c>
      <c r="J186" s="244">
        <v>255</v>
      </c>
      <c r="K186" s="292"/>
    </row>
    <row r="187" s="1" customFormat="1" ht="15" customHeight="1">
      <c r="B187" s="269"/>
      <c r="C187" s="244" t="s">
        <v>102</v>
      </c>
      <c r="D187" s="244"/>
      <c r="E187" s="244"/>
      <c r="F187" s="267" t="s">
        <v>413</v>
      </c>
      <c r="G187" s="244"/>
      <c r="H187" s="244" t="s">
        <v>377</v>
      </c>
      <c r="I187" s="244" t="s">
        <v>415</v>
      </c>
      <c r="J187" s="244">
        <v>10</v>
      </c>
      <c r="K187" s="292"/>
    </row>
    <row r="188" s="1" customFormat="1" ht="15" customHeight="1">
      <c r="B188" s="269"/>
      <c r="C188" s="244" t="s">
        <v>103</v>
      </c>
      <c r="D188" s="244"/>
      <c r="E188" s="244"/>
      <c r="F188" s="267" t="s">
        <v>413</v>
      </c>
      <c r="G188" s="244"/>
      <c r="H188" s="244" t="s">
        <v>487</v>
      </c>
      <c r="I188" s="244" t="s">
        <v>448</v>
      </c>
      <c r="J188" s="244"/>
      <c r="K188" s="292"/>
    </row>
    <row r="189" s="1" customFormat="1" ht="15" customHeight="1">
      <c r="B189" s="269"/>
      <c r="C189" s="244" t="s">
        <v>488</v>
      </c>
      <c r="D189" s="244"/>
      <c r="E189" s="244"/>
      <c r="F189" s="267" t="s">
        <v>413</v>
      </c>
      <c r="G189" s="244"/>
      <c r="H189" s="244" t="s">
        <v>489</v>
      </c>
      <c r="I189" s="244" t="s">
        <v>448</v>
      </c>
      <c r="J189" s="244"/>
      <c r="K189" s="292"/>
    </row>
    <row r="190" s="1" customFormat="1" ht="15" customHeight="1">
      <c r="B190" s="269"/>
      <c r="C190" s="244" t="s">
        <v>477</v>
      </c>
      <c r="D190" s="244"/>
      <c r="E190" s="244"/>
      <c r="F190" s="267" t="s">
        <v>413</v>
      </c>
      <c r="G190" s="244"/>
      <c r="H190" s="244" t="s">
        <v>490</v>
      </c>
      <c r="I190" s="244" t="s">
        <v>448</v>
      </c>
      <c r="J190" s="244"/>
      <c r="K190" s="292"/>
    </row>
    <row r="191" s="1" customFormat="1" ht="15" customHeight="1">
      <c r="B191" s="269"/>
      <c r="C191" s="244" t="s">
        <v>105</v>
      </c>
      <c r="D191" s="244"/>
      <c r="E191" s="244"/>
      <c r="F191" s="267" t="s">
        <v>419</v>
      </c>
      <c r="G191" s="244"/>
      <c r="H191" s="244" t="s">
        <v>491</v>
      </c>
      <c r="I191" s="244" t="s">
        <v>415</v>
      </c>
      <c r="J191" s="244">
        <v>50</v>
      </c>
      <c r="K191" s="292"/>
    </row>
    <row r="192" s="1" customFormat="1" ht="15" customHeight="1">
      <c r="B192" s="269"/>
      <c r="C192" s="244" t="s">
        <v>492</v>
      </c>
      <c r="D192" s="244"/>
      <c r="E192" s="244"/>
      <c r="F192" s="267" t="s">
        <v>419</v>
      </c>
      <c r="G192" s="244"/>
      <c r="H192" s="244" t="s">
        <v>493</v>
      </c>
      <c r="I192" s="244" t="s">
        <v>494</v>
      </c>
      <c r="J192" s="244"/>
      <c r="K192" s="292"/>
    </row>
    <row r="193" s="1" customFormat="1" ht="15" customHeight="1">
      <c r="B193" s="269"/>
      <c r="C193" s="244" t="s">
        <v>495</v>
      </c>
      <c r="D193" s="244"/>
      <c r="E193" s="244"/>
      <c r="F193" s="267" t="s">
        <v>419</v>
      </c>
      <c r="G193" s="244"/>
      <c r="H193" s="244" t="s">
        <v>496</v>
      </c>
      <c r="I193" s="244" t="s">
        <v>494</v>
      </c>
      <c r="J193" s="244"/>
      <c r="K193" s="292"/>
    </row>
    <row r="194" s="1" customFormat="1" ht="15" customHeight="1">
      <c r="B194" s="269"/>
      <c r="C194" s="244" t="s">
        <v>497</v>
      </c>
      <c r="D194" s="244"/>
      <c r="E194" s="244"/>
      <c r="F194" s="267" t="s">
        <v>419</v>
      </c>
      <c r="G194" s="244"/>
      <c r="H194" s="244" t="s">
        <v>498</v>
      </c>
      <c r="I194" s="244" t="s">
        <v>494</v>
      </c>
      <c r="J194" s="244"/>
      <c r="K194" s="292"/>
    </row>
    <row r="195" s="1" customFormat="1" ht="15" customHeight="1">
      <c r="B195" s="269"/>
      <c r="C195" s="306" t="s">
        <v>499</v>
      </c>
      <c r="D195" s="244"/>
      <c r="E195" s="244"/>
      <c r="F195" s="267" t="s">
        <v>419</v>
      </c>
      <c r="G195" s="244"/>
      <c r="H195" s="244" t="s">
        <v>500</v>
      </c>
      <c r="I195" s="244" t="s">
        <v>501</v>
      </c>
      <c r="J195" s="307" t="s">
        <v>502</v>
      </c>
      <c r="K195" s="292"/>
    </row>
    <row r="196" s="1" customFormat="1" ht="15" customHeight="1">
      <c r="B196" s="269"/>
      <c r="C196" s="306" t="s">
        <v>43</v>
      </c>
      <c r="D196" s="244"/>
      <c r="E196" s="244"/>
      <c r="F196" s="267" t="s">
        <v>413</v>
      </c>
      <c r="G196" s="244"/>
      <c r="H196" s="241" t="s">
        <v>503</v>
      </c>
      <c r="I196" s="244" t="s">
        <v>504</v>
      </c>
      <c r="J196" s="244"/>
      <c r="K196" s="292"/>
    </row>
    <row r="197" s="1" customFormat="1" ht="15" customHeight="1">
      <c r="B197" s="269"/>
      <c r="C197" s="306" t="s">
        <v>505</v>
      </c>
      <c r="D197" s="244"/>
      <c r="E197" s="244"/>
      <c r="F197" s="267" t="s">
        <v>413</v>
      </c>
      <c r="G197" s="244"/>
      <c r="H197" s="244" t="s">
        <v>506</v>
      </c>
      <c r="I197" s="244" t="s">
        <v>448</v>
      </c>
      <c r="J197" s="244"/>
      <c r="K197" s="292"/>
    </row>
    <row r="198" s="1" customFormat="1" ht="15" customHeight="1">
      <c r="B198" s="269"/>
      <c r="C198" s="306" t="s">
        <v>507</v>
      </c>
      <c r="D198" s="244"/>
      <c r="E198" s="244"/>
      <c r="F198" s="267" t="s">
        <v>413</v>
      </c>
      <c r="G198" s="244"/>
      <c r="H198" s="244" t="s">
        <v>508</v>
      </c>
      <c r="I198" s="244" t="s">
        <v>448</v>
      </c>
      <c r="J198" s="244"/>
      <c r="K198" s="292"/>
    </row>
    <row r="199" s="1" customFormat="1" ht="15" customHeight="1">
      <c r="B199" s="269"/>
      <c r="C199" s="306" t="s">
        <v>509</v>
      </c>
      <c r="D199" s="244"/>
      <c r="E199" s="244"/>
      <c r="F199" s="267" t="s">
        <v>419</v>
      </c>
      <c r="G199" s="244"/>
      <c r="H199" s="244" t="s">
        <v>510</v>
      </c>
      <c r="I199" s="244" t="s">
        <v>448</v>
      </c>
      <c r="J199" s="244"/>
      <c r="K199" s="292"/>
    </row>
    <row r="200" s="1" customFormat="1" ht="15" customHeight="1">
      <c r="B200" s="298"/>
      <c r="C200" s="308"/>
      <c r="D200" s="299"/>
      <c r="E200" s="299"/>
      <c r="F200" s="299"/>
      <c r="G200" s="299"/>
      <c r="H200" s="299"/>
      <c r="I200" s="299"/>
      <c r="J200" s="299"/>
      <c r="K200" s="300"/>
    </row>
    <row r="201" s="1" customFormat="1" ht="18.75" customHeight="1">
      <c r="B201" s="280"/>
      <c r="C201" s="290"/>
      <c r="D201" s="290"/>
      <c r="E201" s="290"/>
      <c r="F201" s="301"/>
      <c r="G201" s="290"/>
      <c r="H201" s="290"/>
      <c r="I201" s="290"/>
      <c r="J201" s="290"/>
      <c r="K201" s="280"/>
    </row>
    <row r="202" s="1" customFormat="1" ht="18.75" customHeight="1">
      <c r="B202" s="252"/>
      <c r="C202" s="252"/>
      <c r="D202" s="252"/>
      <c r="E202" s="252"/>
      <c r="F202" s="252"/>
      <c r="G202" s="252"/>
      <c r="H202" s="252"/>
      <c r="I202" s="252"/>
      <c r="J202" s="252"/>
      <c r="K202" s="252"/>
    </row>
    <row r="203" s="1" customFormat="1" ht="13.5">
      <c r="B203" s="231"/>
      <c r="C203" s="232"/>
      <c r="D203" s="232"/>
      <c r="E203" s="232"/>
      <c r="F203" s="232"/>
      <c r="G203" s="232"/>
      <c r="H203" s="232"/>
      <c r="I203" s="232"/>
      <c r="J203" s="232"/>
      <c r="K203" s="233"/>
    </row>
    <row r="204" s="1" customFormat="1" ht="21" customHeight="1">
      <c r="B204" s="234"/>
      <c r="C204" s="235" t="s">
        <v>511</v>
      </c>
      <c r="D204" s="235"/>
      <c r="E204" s="235"/>
      <c r="F204" s="235"/>
      <c r="G204" s="235"/>
      <c r="H204" s="235"/>
      <c r="I204" s="235"/>
      <c r="J204" s="235"/>
      <c r="K204" s="236"/>
    </row>
    <row r="205" s="1" customFormat="1" ht="25.5" customHeight="1">
      <c r="B205" s="234"/>
      <c r="C205" s="309" t="s">
        <v>512</v>
      </c>
      <c r="D205" s="309"/>
      <c r="E205" s="309"/>
      <c r="F205" s="309" t="s">
        <v>513</v>
      </c>
      <c r="G205" s="310"/>
      <c r="H205" s="309" t="s">
        <v>514</v>
      </c>
      <c r="I205" s="309"/>
      <c r="J205" s="309"/>
      <c r="K205" s="236"/>
    </row>
    <row r="206" s="1" customFormat="1" ht="5.25" customHeight="1">
      <c r="B206" s="269"/>
      <c r="C206" s="264"/>
      <c r="D206" s="264"/>
      <c r="E206" s="264"/>
      <c r="F206" s="264"/>
      <c r="G206" s="290"/>
      <c r="H206" s="264"/>
      <c r="I206" s="264"/>
      <c r="J206" s="264"/>
      <c r="K206" s="292"/>
    </row>
    <row r="207" s="1" customFormat="1" ht="15" customHeight="1">
      <c r="B207" s="269"/>
      <c r="C207" s="244" t="s">
        <v>504</v>
      </c>
      <c r="D207" s="244"/>
      <c r="E207" s="244"/>
      <c r="F207" s="267" t="s">
        <v>44</v>
      </c>
      <c r="G207" s="244"/>
      <c r="H207" s="244" t="s">
        <v>515</v>
      </c>
      <c r="I207" s="244"/>
      <c r="J207" s="244"/>
      <c r="K207" s="292"/>
    </row>
    <row r="208" s="1" customFormat="1" ht="15" customHeight="1">
      <c r="B208" s="269"/>
      <c r="C208" s="244"/>
      <c r="D208" s="244"/>
      <c r="E208" s="244"/>
      <c r="F208" s="267" t="s">
        <v>45</v>
      </c>
      <c r="G208" s="244"/>
      <c r="H208" s="244" t="s">
        <v>516</v>
      </c>
      <c r="I208" s="244"/>
      <c r="J208" s="244"/>
      <c r="K208" s="292"/>
    </row>
    <row r="209" s="1" customFormat="1" ht="15" customHeight="1">
      <c r="B209" s="269"/>
      <c r="C209" s="244"/>
      <c r="D209" s="244"/>
      <c r="E209" s="244"/>
      <c r="F209" s="267" t="s">
        <v>48</v>
      </c>
      <c r="G209" s="244"/>
      <c r="H209" s="244" t="s">
        <v>517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46</v>
      </c>
      <c r="G210" s="244"/>
      <c r="H210" s="244" t="s">
        <v>518</v>
      </c>
      <c r="I210" s="244"/>
      <c r="J210" s="244"/>
      <c r="K210" s="292"/>
    </row>
    <row r="211" s="1" customFormat="1" ht="15" customHeight="1">
      <c r="B211" s="269"/>
      <c r="C211" s="244"/>
      <c r="D211" s="244"/>
      <c r="E211" s="244"/>
      <c r="F211" s="267" t="s">
        <v>47</v>
      </c>
      <c r="G211" s="244"/>
      <c r="H211" s="244" t="s">
        <v>519</v>
      </c>
      <c r="I211" s="244"/>
      <c r="J211" s="244"/>
      <c r="K211" s="292"/>
    </row>
    <row r="212" s="1" customFormat="1" ht="15" customHeight="1">
      <c r="B212" s="269"/>
      <c r="C212" s="244"/>
      <c r="D212" s="244"/>
      <c r="E212" s="244"/>
      <c r="F212" s="267"/>
      <c r="G212" s="244"/>
      <c r="H212" s="244"/>
      <c r="I212" s="244"/>
      <c r="J212" s="244"/>
      <c r="K212" s="292"/>
    </row>
    <row r="213" s="1" customFormat="1" ht="15" customHeight="1">
      <c r="B213" s="269"/>
      <c r="C213" s="244" t="s">
        <v>460</v>
      </c>
      <c r="D213" s="244"/>
      <c r="E213" s="244"/>
      <c r="F213" s="267" t="s">
        <v>86</v>
      </c>
      <c r="G213" s="244"/>
      <c r="H213" s="244" t="s">
        <v>520</v>
      </c>
      <c r="I213" s="244"/>
      <c r="J213" s="244"/>
      <c r="K213" s="292"/>
    </row>
    <row r="214" s="1" customFormat="1" ht="15" customHeight="1">
      <c r="B214" s="269"/>
      <c r="C214" s="244"/>
      <c r="D214" s="244"/>
      <c r="E214" s="244"/>
      <c r="F214" s="267" t="s">
        <v>80</v>
      </c>
      <c r="G214" s="244"/>
      <c r="H214" s="244" t="s">
        <v>360</v>
      </c>
      <c r="I214" s="244"/>
      <c r="J214" s="244"/>
      <c r="K214" s="292"/>
    </row>
    <row r="215" s="1" customFormat="1" ht="15" customHeight="1">
      <c r="B215" s="269"/>
      <c r="C215" s="244"/>
      <c r="D215" s="244"/>
      <c r="E215" s="244"/>
      <c r="F215" s="267" t="s">
        <v>358</v>
      </c>
      <c r="G215" s="244"/>
      <c r="H215" s="244" t="s">
        <v>521</v>
      </c>
      <c r="I215" s="244"/>
      <c r="J215" s="244"/>
      <c r="K215" s="292"/>
    </row>
    <row r="216" s="1" customFormat="1" ht="15" customHeight="1">
      <c r="B216" s="311"/>
      <c r="C216" s="244"/>
      <c r="D216" s="244"/>
      <c r="E216" s="244"/>
      <c r="F216" s="267" t="s">
        <v>88</v>
      </c>
      <c r="G216" s="306"/>
      <c r="H216" s="296" t="s">
        <v>89</v>
      </c>
      <c r="I216" s="296"/>
      <c r="J216" s="296"/>
      <c r="K216" s="312"/>
    </row>
    <row r="217" s="1" customFormat="1" ht="15" customHeight="1">
      <c r="B217" s="311"/>
      <c r="C217" s="244"/>
      <c r="D217" s="244"/>
      <c r="E217" s="244"/>
      <c r="F217" s="267" t="s">
        <v>113</v>
      </c>
      <c r="G217" s="306"/>
      <c r="H217" s="296" t="s">
        <v>522</v>
      </c>
      <c r="I217" s="296"/>
      <c r="J217" s="296"/>
      <c r="K217" s="312"/>
    </row>
    <row r="218" s="1" customFormat="1" ht="15" customHeight="1">
      <c r="B218" s="311"/>
      <c r="C218" s="244"/>
      <c r="D218" s="244"/>
      <c r="E218" s="244"/>
      <c r="F218" s="267"/>
      <c r="G218" s="306"/>
      <c r="H218" s="296"/>
      <c r="I218" s="296"/>
      <c r="J218" s="296"/>
      <c r="K218" s="312"/>
    </row>
    <row r="219" s="1" customFormat="1" ht="15" customHeight="1">
      <c r="B219" s="311"/>
      <c r="C219" s="244" t="s">
        <v>484</v>
      </c>
      <c r="D219" s="244"/>
      <c r="E219" s="244"/>
      <c r="F219" s="267">
        <v>1</v>
      </c>
      <c r="G219" s="306"/>
      <c r="H219" s="296" t="s">
        <v>523</v>
      </c>
      <c r="I219" s="296"/>
      <c r="J219" s="296"/>
      <c r="K219" s="312"/>
    </row>
    <row r="220" s="1" customFormat="1" ht="15" customHeight="1">
      <c r="B220" s="311"/>
      <c r="C220" s="244"/>
      <c r="D220" s="244"/>
      <c r="E220" s="244"/>
      <c r="F220" s="267">
        <v>2</v>
      </c>
      <c r="G220" s="306"/>
      <c r="H220" s="296" t="s">
        <v>524</v>
      </c>
      <c r="I220" s="296"/>
      <c r="J220" s="296"/>
      <c r="K220" s="312"/>
    </row>
    <row r="221" s="1" customFormat="1" ht="15" customHeight="1">
      <c r="B221" s="311"/>
      <c r="C221" s="244"/>
      <c r="D221" s="244"/>
      <c r="E221" s="244"/>
      <c r="F221" s="267">
        <v>3</v>
      </c>
      <c r="G221" s="306"/>
      <c r="H221" s="296" t="s">
        <v>525</v>
      </c>
      <c r="I221" s="296"/>
      <c r="J221" s="296"/>
      <c r="K221" s="312"/>
    </row>
    <row r="222" s="1" customFormat="1" ht="15" customHeight="1">
      <c r="B222" s="311"/>
      <c r="C222" s="244"/>
      <c r="D222" s="244"/>
      <c r="E222" s="244"/>
      <c r="F222" s="267">
        <v>4</v>
      </c>
      <c r="G222" s="306"/>
      <c r="H222" s="296" t="s">
        <v>526</v>
      </c>
      <c r="I222" s="296"/>
      <c r="J222" s="296"/>
      <c r="K222" s="312"/>
    </row>
    <row r="223" s="1" customFormat="1" ht="12.75" customHeight="1">
      <c r="B223" s="313"/>
      <c r="C223" s="314"/>
      <c r="D223" s="314"/>
      <c r="E223" s="314"/>
      <c r="F223" s="314"/>
      <c r="G223" s="314"/>
      <c r="H223" s="314"/>
      <c r="I223" s="314"/>
      <c r="J223" s="314"/>
      <c r="K223" s="31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Hodulová Michaela, Ing.</dc:creator>
  <cp:lastModifiedBy>Hodulová Michaela, Ing.</cp:lastModifiedBy>
  <dcterms:created xsi:type="dcterms:W3CDTF">2021-09-29T07:14:24Z</dcterms:created>
  <dcterms:modified xsi:type="dcterms:W3CDTF">2021-09-29T07:14:28Z</dcterms:modified>
</cp:coreProperties>
</file>